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1.'!$A$1:$D$55</definedName>
  </definedNames>
  <calcPr calcId="144525"/>
</workbook>
</file>

<file path=xl/calcChain.xml><?xml version="1.0" encoding="utf-8"?>
<calcChain xmlns="http://schemas.openxmlformats.org/spreadsheetml/2006/main">
  <c r="EJ13" i="40" l="1"/>
  <c r="EI13" i="40" l="1"/>
  <c r="EH37" i="40" l="1"/>
  <c r="EI37" i="40"/>
  <c r="EJ37" i="40"/>
  <c r="EG13" i="40"/>
  <c r="EG37" i="40"/>
  <c r="EG24" i="40"/>
  <c r="EG22" i="40" s="1"/>
  <c r="EF45" i="40" l="1"/>
  <c r="EF37" i="40" s="1"/>
  <c r="EF44" i="40"/>
  <c r="EF13" i="40"/>
  <c r="ED36" i="40" l="1"/>
  <c r="ED35" i="40"/>
  <c r="EE13" i="40" l="1"/>
  <c r="ED37" i="40"/>
  <c r="EA49" i="40" l="1"/>
  <c r="EB22" i="40"/>
  <c r="EB49" i="40" s="1"/>
  <c r="ED22" i="40"/>
  <c r="ED49" i="40" s="1"/>
  <c r="EE22" i="40"/>
  <c r="EE49" i="40" s="1"/>
  <c r="EF22" i="40"/>
  <c r="EF49" i="40" s="1"/>
  <c r="EG49" i="40"/>
  <c r="EH22" i="40"/>
  <c r="EH49" i="40" s="1"/>
  <c r="EI22" i="40"/>
  <c r="EI49" i="40" s="1"/>
  <c r="EJ22" i="40"/>
  <c r="EJ49" i="40" s="1"/>
  <c r="EA22" i="40"/>
  <c r="EA24" i="40"/>
  <c r="EA37" i="40"/>
  <c r="DZ49" i="40" l="1"/>
  <c r="DZ22" i="40" l="1"/>
  <c r="EK49" i="40" l="1"/>
</calcChain>
</file>

<file path=xl/sharedStrings.xml><?xml version="1.0" encoding="utf-8"?>
<sst xmlns="http://schemas.openxmlformats.org/spreadsheetml/2006/main" count="736" uniqueCount="270">
  <si>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</si>
  <si>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</si>
  <si>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</si>
  <si>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</si>
  <si>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</si>
  <si>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</si>
  <si>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</si>
  <si>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</si>
  <si>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</si>
  <si>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</si>
  <si>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</si>
  <si>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</si>
  <si>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</si>
  <si>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</si>
  <si>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</si>
  <si>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</si>
  <si>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</si>
  <si>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</si>
  <si>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</si>
  <si>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</si>
  <si>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</si>
  <si>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</si>
  <si>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</si>
  <si>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</si>
  <si>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</si>
  <si>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</si>
  <si>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</si>
  <si>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</si>
  <si>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</si>
  <si>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</si>
  <si>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</si>
  <si>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</si>
  <si>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</si>
  <si>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</si>
  <si>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</si>
  <si>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</si>
  <si>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</si>
  <si>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</si>
  <si>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</si>
  <si>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</si>
  <si>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</si>
  <si>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</si>
  <si>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</si>
  <si>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</si>
  <si>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</si>
  <si>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</si>
  <si>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</si>
  <si>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</si>
  <si>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</si>
  <si>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</si>
  <si>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</si>
  <si>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</si>
  <si>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</si>
  <si>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</si>
  <si>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</si>
  <si>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</si>
  <si>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</si>
  <si>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</si>
  <si>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</si>
  <si>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</si>
  <si>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</si>
  <si>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</si>
  <si>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</si>
  <si>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</si>
  <si>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</si>
  <si>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</si>
  <si>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</si>
  <si>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</si>
  <si>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</si>
  <si>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</si>
  <si>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</si>
  <si>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</si>
  <si>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</si>
  <si>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</si>
  <si>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</si>
  <si>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</si>
  <si>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</si>
  <si>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</si>
  <si>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</si>
  <si>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</si>
  <si>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</si>
  <si>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</si>
  <si>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</si>
  <si>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</si>
  <si>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</si>
  <si>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</si>
  <si>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</si>
  <si>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</si>
  <si>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</si>
  <si>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</si>
  <si>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</si>
  <si>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</si>
  <si>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</si>
  <si>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</si>
  <si>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</si>
  <si>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</si>
  <si>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</si>
  <si>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</si>
  <si>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</si>
  <si>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</si>
  <si>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</si>
  <si>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</si>
  <si>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</si>
  <si>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</si>
  <si>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</si>
  <si>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</si>
  <si>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</si>
  <si>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</si>
  <si>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</si>
  <si>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</si>
  <si>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</si>
  <si>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</si>
  <si>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</si>
  <si>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</si>
  <si>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</si>
  <si>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</si>
  <si>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</si>
  <si>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</si>
  <si>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</si>
  <si>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</si>
  <si>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</si>
  <si>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</si>
  <si>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</si>
  <si>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</si>
  <si>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</si>
  <si>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</si>
  <si>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</si>
  <si>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</si>
  <si>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</si>
  <si>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</si>
  <si>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</si>
  <si>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</si>
  <si>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</si>
  <si>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</si>
  <si>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</si>
  <si>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</si>
  <si>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</si>
  <si>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</si>
  <si>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</si>
  <si>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</si>
  <si>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</si>
  <si>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</si>
  <si>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</si>
  <si>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</si>
  <si>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</si>
  <si>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</si>
  <si>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</si>
  <si>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</si>
  <si>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</si>
  <si>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</si>
  <si>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</si>
  <si>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</si>
  <si>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</si>
  <si>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</si>
  <si>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</si>
  <si>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</si>
  <si>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</si>
  <si>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</si>
  <si>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</si>
  <si>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</si>
  <si>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</si>
  <si>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</si>
  <si>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</si>
  <si>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</si>
  <si>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</si>
  <si>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</si>
  <si>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</si>
  <si>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</si>
  <si>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</si>
  <si>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</si>
  <si>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</si>
  <si>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</si>
  <si>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</si>
  <si>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</si>
  <si>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</si>
  <si>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</si>
  <si>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</si>
  <si>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</si>
  <si>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</si>
  <si>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</si>
  <si>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</si>
  <si>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</si>
  <si>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</si>
  <si>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</si>
  <si>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</si>
  <si>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</si>
  <si>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</si>
  <si>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</si>
  <si>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</si>
  <si>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</si>
  <si>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</si>
  <si>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</si>
  <si>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</si>
  <si>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</si>
  <si>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</si>
  <si>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</si>
  <si>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</si>
  <si>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</si>
  <si>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</si>
  <si>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</si>
  <si>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</si>
  <si>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</si>
  <si>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</si>
  <si>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</si>
  <si>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</si>
  <si>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</si>
  <si>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</si>
  <si>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</si>
  <si>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</si>
  <si>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</si>
  <si>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</si>
  <si>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</si>
  <si>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</si>
  <si>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</si>
  <si>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</si>
  <si>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</si>
  <si>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</si>
  <si>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</si>
  <si>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</si>
  <si>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</si>
  <si>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</si>
  <si>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</si>
  <si>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</si>
  <si>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</si>
  <si>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</si>
  <si>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</si>
  <si>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</si>
  <si>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</si>
  <si>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</si>
  <si>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</si>
  <si>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</si>
  <si>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</si>
  <si>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</si>
  <si>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</si>
  <si>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</si>
  <si>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</si>
  <si>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</si>
  <si>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</si>
  <si>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</si>
  <si>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</si>
  <si>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</si>
  <si>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</si>
  <si>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</si>
  <si>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</si>
  <si>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</si>
  <si>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</si>
  <si>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</si>
  <si>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</si>
  <si>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</si>
  <si>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</si>
  <si>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</si>
  <si>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</si>
  <si>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</si>
  <si>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</si>
  <si>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</si>
  <si>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</si>
  <si>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</si>
  <si>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Скобяные изделия (ручки, доводчики)</t>
  </si>
  <si>
    <t xml:space="preserve">Замена и ремонт аппаратов защиты, замена установочной арматуры </t>
  </si>
  <si>
    <t>Установка упоров дверных, отбойников на стены</t>
  </si>
  <si>
    <t>Замена манометров</t>
  </si>
  <si>
    <t>Автоматизация наружного освещения</t>
  </si>
  <si>
    <t>к-т</t>
  </si>
  <si>
    <t>систем канализации (установка дренажных насосов в приямках)</t>
  </si>
  <si>
    <t>Замена светильников</t>
  </si>
  <si>
    <t>Замена входных дверей в парадные</t>
  </si>
  <si>
    <t>Заделка трещин в штукатурном слое силиконовым герметиком</t>
  </si>
  <si>
    <t>пм</t>
  </si>
  <si>
    <t>Отчет по текущему ремонту общего имущества в многоквартирном доме № 37 корп.2 по ул. Загородная на 2019 год.</t>
  </si>
  <si>
    <t xml:space="preserve">Генеральный директор ООО "УКДС" - управляющей компании ООО "ГК Д.О.М. Колпино" ____________________________ Гагай С.И.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</si>
</sst>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4" t="s">
        <v>187</v>
      </c>
      <c r="C3" s="505"/>
      <c r="D3" s="505"/>
      <c r="E3" s="505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6" t="s">
        <v>0</v>
      </c>
      <c r="C6" s="508" t="s">
        <v>1</v>
      </c>
      <c r="D6" s="508" t="s">
        <v>2</v>
      </c>
      <c r="E6" s="510" t="s">
        <v>6</v>
      </c>
    </row>
    <row r="7" spans="2:5" ht="13.5" customHeight="1" thickBot="1" x14ac:dyDescent="0.25">
      <c r="B7" s="507"/>
      <c r="C7" s="509"/>
      <c r="D7" s="509"/>
      <c r="E7" s="511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0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1"/>
      <c r="C10" s="172"/>
      <c r="D10" s="170" t="s">
        <v>9</v>
      </c>
      <c r="E10" s="82"/>
    </row>
    <row r="11" spans="2:5" s="25" customFormat="1" ht="16.5" thickBot="1" x14ac:dyDescent="0.3">
      <c r="B11" s="502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3" t="s">
        <v>95</v>
      </c>
      <c r="C96" s="503"/>
      <c r="D96" s="503"/>
      <c r="E96" s="503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7" t="s">
        <v>239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6" t="s">
        <v>0</v>
      </c>
      <c r="B9" s="508" t="s">
        <v>1</v>
      </c>
      <c r="C9" s="508" t="s">
        <v>2</v>
      </c>
      <c r="D9" s="510" t="s">
        <v>6</v>
      </c>
      <c r="E9" s="572" t="s">
        <v>132</v>
      </c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66" t="s">
        <v>135</v>
      </c>
      <c r="S9" s="575"/>
      <c r="T9" s="575"/>
      <c r="U9" s="566" t="s">
        <v>101</v>
      </c>
      <c r="V9" s="575"/>
      <c r="W9" s="566" t="s">
        <v>133</v>
      </c>
      <c r="X9" s="567"/>
    </row>
    <row r="10" spans="1:24" ht="149.25" customHeight="1" thickBot="1" x14ac:dyDescent="0.25">
      <c r="A10" s="588"/>
      <c r="B10" s="589"/>
      <c r="C10" s="589"/>
      <c r="D10" s="590"/>
      <c r="E10" s="572" t="s">
        <v>154</v>
      </c>
      <c r="F10" s="573"/>
      <c r="G10" s="573"/>
      <c r="H10" s="572" t="s">
        <v>162</v>
      </c>
      <c r="I10" s="573"/>
      <c r="J10" s="573"/>
      <c r="K10" s="572" t="s">
        <v>163</v>
      </c>
      <c r="L10" s="573"/>
      <c r="M10" s="573"/>
      <c r="N10" s="572" t="s">
        <v>157</v>
      </c>
      <c r="O10" s="574"/>
      <c r="P10" s="572" t="s">
        <v>158</v>
      </c>
      <c r="Q10" s="573"/>
      <c r="R10" s="568"/>
      <c r="S10" s="576"/>
      <c r="T10" s="576"/>
      <c r="U10" s="568"/>
      <c r="V10" s="576"/>
      <c r="W10" s="568"/>
      <c r="X10" s="569"/>
    </row>
    <row r="11" spans="1:24" ht="13.5" thickBot="1" x14ac:dyDescent="0.25">
      <c r="A11" s="588"/>
      <c r="B11" s="589"/>
      <c r="C11" s="589"/>
      <c r="D11" s="59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7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8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9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7" t="s">
        <v>12</v>
      </c>
      <c r="B16" s="53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7"/>
      <c r="B17" s="53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1" t="s">
        <v>14</v>
      </c>
      <c r="B18" s="53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1"/>
      <c r="B19" s="53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3" t="s">
        <v>167</v>
      </c>
      <c r="B21" s="58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4"/>
      <c r="B22" s="58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4" t="s">
        <v>168</v>
      </c>
      <c r="B23" s="58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4"/>
      <c r="B24" s="58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4" t="s">
        <v>171</v>
      </c>
      <c r="B25" s="58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4"/>
      <c r="B26" s="58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4" t="s">
        <v>173</v>
      </c>
      <c r="B27" s="58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4"/>
      <c r="B28" s="58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4" t="s">
        <v>176</v>
      </c>
      <c r="B29" s="58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4"/>
      <c r="B30" s="58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9" t="s">
        <v>18</v>
      </c>
      <c r="B32" s="584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0"/>
      <c r="B33" s="585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5" t="s">
        <v>57</v>
      </c>
      <c r="B34" s="56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6"/>
      <c r="B35" s="56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9" t="s">
        <v>24</v>
      </c>
      <c r="B36" s="56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7"/>
      <c r="B37" s="56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0"/>
      <c r="B38" s="56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5" t="s">
        <v>25</v>
      </c>
      <c r="B39" s="527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6"/>
      <c r="B40" s="528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9" t="s">
        <v>27</v>
      </c>
      <c r="B41" s="56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6"/>
      <c r="B42" s="528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9" t="s">
        <v>29</v>
      </c>
      <c r="B43" s="584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0"/>
      <c r="B44" s="585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5" t="s">
        <v>31</v>
      </c>
      <c r="B45" s="59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6"/>
      <c r="B46" s="59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9" t="s">
        <v>32</v>
      </c>
      <c r="B47" s="558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0"/>
      <c r="B48" s="559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5" t="s">
        <v>34</v>
      </c>
      <c r="B49" s="55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6"/>
      <c r="B50" s="55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9" t="s">
        <v>35</v>
      </c>
      <c r="B51" s="55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0"/>
      <c r="B52" s="55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5" t="s">
        <v>36</v>
      </c>
      <c r="B53" s="55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6"/>
      <c r="B54" s="55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9" t="s">
        <v>37</v>
      </c>
      <c r="B55" s="56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0"/>
      <c r="B56" s="56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5" t="s">
        <v>51</v>
      </c>
      <c r="B57" s="58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6"/>
      <c r="B58" s="58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9" t="s">
        <v>150</v>
      </c>
      <c r="B59" s="558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0"/>
      <c r="B60" s="559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5" t="s">
        <v>39</v>
      </c>
      <c r="B61" s="55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6"/>
      <c r="B62" s="55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9" t="s">
        <v>41</v>
      </c>
      <c r="B63" s="55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0"/>
      <c r="B64" s="55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5" t="s">
        <v>152</v>
      </c>
      <c r="B65" s="55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6"/>
      <c r="B66" s="55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9" t="s">
        <v>182</v>
      </c>
      <c r="B67" s="55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0"/>
      <c r="B68" s="55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1" t="s">
        <v>204</v>
      </c>
      <c r="B69" s="557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2"/>
      <c r="B70" s="55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3" t="s">
        <v>205</v>
      </c>
      <c r="B72" s="553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4"/>
      <c r="B73" s="554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7" t="s">
        <v>229</v>
      </c>
      <c r="B74" s="53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7"/>
      <c r="B75" s="53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7" t="s">
        <v>230</v>
      </c>
      <c r="B76" s="53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7"/>
      <c r="B77" s="53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7" t="s">
        <v>231</v>
      </c>
      <c r="B78" s="53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7"/>
      <c r="B79" s="53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7" t="s">
        <v>232</v>
      </c>
      <c r="B80" s="53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6"/>
      <c r="B81" s="56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9" t="s">
        <v>112</v>
      </c>
      <c r="B82" s="558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0"/>
      <c r="B83" s="559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5" t="s">
        <v>48</v>
      </c>
      <c r="B84" s="55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6"/>
      <c r="B85" s="55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9">
        <v>25</v>
      </c>
      <c r="B87" s="531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0"/>
      <c r="B88" s="532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3">
        <v>26</v>
      </c>
      <c r="B89" s="535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4"/>
      <c r="B90" s="536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5" t="s">
        <v>233</v>
      </c>
      <c r="B91" s="547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6"/>
      <c r="B92" s="548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0" t="s">
        <v>95</v>
      </c>
      <c r="B101" s="570"/>
      <c r="C101" s="570"/>
      <c r="D101" s="570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1"/>
      <c r="T101" s="570"/>
      <c r="U101" s="2"/>
      <c r="V101" s="2"/>
      <c r="W101" s="2"/>
      <c r="X101" s="2"/>
    </row>
    <row r="102" spans="1:24" ht="15" x14ac:dyDescent="0.25">
      <c r="A102" s="549" t="s">
        <v>71</v>
      </c>
      <c r="B102" s="518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0"/>
      <c r="B103" s="519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0" t="s">
        <v>16</v>
      </c>
      <c r="B104" s="518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7"/>
      <c r="B105" s="519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0" t="s">
        <v>18</v>
      </c>
      <c r="B106" s="518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7"/>
      <c r="B107" s="519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0" t="s">
        <v>57</v>
      </c>
      <c r="B108" s="518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7"/>
      <c r="B109" s="519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0" t="s">
        <v>24</v>
      </c>
      <c r="B110" s="518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7"/>
      <c r="B111" s="519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0" t="s">
        <v>25</v>
      </c>
      <c r="B112" s="518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7"/>
      <c r="B113" s="519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1">
        <v>7</v>
      </c>
      <c r="B114" s="518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2"/>
      <c r="B115" s="519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3">
        <v>8</v>
      </c>
      <c r="B116" s="518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4"/>
      <c r="B117" s="519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1">
        <v>9</v>
      </c>
      <c r="B118" s="518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2"/>
      <c r="B119" s="519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5" t="s">
        <v>139</v>
      </c>
      <c r="B129" s="512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6"/>
      <c r="B130" s="513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5" t="s">
        <v>140</v>
      </c>
      <c r="B131" s="512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6"/>
      <c r="B132" s="513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5" t="s">
        <v>141</v>
      </c>
      <c r="B133" s="512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6"/>
      <c r="B134" s="513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5" t="s">
        <v>111</v>
      </c>
      <c r="B135" s="512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7"/>
      <c r="B136" s="514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5" t="s">
        <v>142</v>
      </c>
      <c r="B141" s="512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6"/>
      <c r="B142" s="513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5" t="s">
        <v>143</v>
      </c>
      <c r="B143" s="512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6"/>
      <c r="B144" s="513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5" t="s">
        <v>144</v>
      </c>
      <c r="B145" s="512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6"/>
      <c r="B146" s="513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5" t="s">
        <v>145</v>
      </c>
      <c r="B147" s="512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6"/>
      <c r="B148" s="513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5" t="s">
        <v>146</v>
      </c>
      <c r="B149" s="512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6"/>
      <c r="B150" s="513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5" t="s">
        <v>147</v>
      </c>
      <c r="B151" s="512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6"/>
      <c r="B152" s="513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5" t="s">
        <v>148</v>
      </c>
      <c r="B153" s="512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6"/>
      <c r="B154" s="513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5" t="s">
        <v>149</v>
      </c>
      <c r="B155" s="512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7"/>
      <c r="B156" s="514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62"/>
  <sheetViews>
    <sheetView tabSelected="1" view="pageBreakPreview" topLeftCell="A27" zoomScaleNormal="70" zoomScaleSheetLayoutView="100" workbookViewId="0">
      <selection activeCell="B54" sqref="B54:DZ54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5" t="s">
        <v>268</v>
      </c>
      <c r="B4" s="595"/>
      <c r="C4" s="595"/>
      <c r="D4" s="595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6" t="s">
        <v>0</v>
      </c>
      <c r="B10" s="508" t="s">
        <v>1</v>
      </c>
      <c r="C10" s="596" t="s">
        <v>2</v>
      </c>
      <c r="D10" s="610" t="s">
        <v>241</v>
      </c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0"/>
      <c r="CC10" s="610"/>
      <c r="CD10" s="610"/>
      <c r="CE10" s="610"/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0"/>
      <c r="DB10" s="610"/>
      <c r="DC10" s="610"/>
      <c r="DD10" s="610"/>
      <c r="DE10" s="610"/>
      <c r="DF10" s="610"/>
      <c r="DG10" s="610"/>
      <c r="DH10" s="610"/>
      <c r="DI10" s="610"/>
      <c r="DJ10" s="610"/>
      <c r="DK10" s="610"/>
      <c r="DL10" s="610"/>
      <c r="DM10" s="610"/>
      <c r="DN10" s="610"/>
      <c r="DO10" s="610"/>
      <c r="DP10" s="610"/>
      <c r="DQ10" s="610"/>
      <c r="DR10" s="610"/>
      <c r="DS10" s="610"/>
      <c r="DT10" s="610"/>
      <c r="DU10" s="610"/>
      <c r="DV10" s="610"/>
      <c r="DW10" s="610"/>
      <c r="DX10" s="566"/>
      <c r="DY10" s="616" t="s">
        <v>245</v>
      </c>
      <c r="DZ10" s="485" t="s">
        <v>246</v>
      </c>
      <c r="EA10" s="485" t="s">
        <v>247</v>
      </c>
      <c r="EB10" s="485" t="s">
        <v>248</v>
      </c>
      <c r="EC10" s="485" t="s">
        <v>249</v>
      </c>
      <c r="ED10" s="485" t="s">
        <v>250</v>
      </c>
      <c r="EE10" s="485" t="s">
        <v>251</v>
      </c>
      <c r="EF10" s="485" t="s">
        <v>252</v>
      </c>
      <c r="EG10" s="485" t="s">
        <v>253</v>
      </c>
      <c r="EH10" s="485" t="s">
        <v>254</v>
      </c>
      <c r="EI10" s="485" t="s">
        <v>255</v>
      </c>
      <c r="EJ10" s="481" t="s">
        <v>256</v>
      </c>
    </row>
    <row r="11" spans="1:141" ht="25.5" customHeight="1" x14ac:dyDescent="0.2">
      <c r="A11" s="588"/>
      <c r="B11" s="589"/>
      <c r="C11" s="597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/>
      <c r="BF11" s="611"/>
      <c r="BG11" s="611"/>
      <c r="BH11" s="611"/>
      <c r="BI11" s="611"/>
      <c r="BJ11" s="611"/>
      <c r="BK11" s="611"/>
      <c r="BL11" s="611"/>
      <c r="BM11" s="611"/>
      <c r="BN11" s="611"/>
      <c r="BO11" s="611"/>
      <c r="BP11" s="611"/>
      <c r="BQ11" s="611"/>
      <c r="BR11" s="611"/>
      <c r="BS11" s="611"/>
      <c r="BT11" s="611"/>
      <c r="BU11" s="611"/>
      <c r="BV11" s="611"/>
      <c r="BW11" s="611"/>
      <c r="BX11" s="611"/>
      <c r="BY11" s="611"/>
      <c r="BZ11" s="611"/>
      <c r="CA11" s="611"/>
      <c r="CB11" s="611"/>
      <c r="CC11" s="611"/>
      <c r="CD11" s="611"/>
      <c r="CE11" s="611"/>
      <c r="CF11" s="611"/>
      <c r="CG11" s="611"/>
      <c r="CH11" s="611"/>
      <c r="CI11" s="611"/>
      <c r="CJ11" s="611"/>
      <c r="CK11" s="611"/>
      <c r="CL11" s="611"/>
      <c r="CM11" s="611"/>
      <c r="CN11" s="611"/>
      <c r="CO11" s="611"/>
      <c r="CP11" s="611"/>
      <c r="CQ11" s="611"/>
      <c r="CR11" s="611"/>
      <c r="CS11" s="611"/>
      <c r="CT11" s="611"/>
      <c r="CU11" s="611"/>
      <c r="CV11" s="611"/>
      <c r="CW11" s="611"/>
      <c r="CX11" s="611"/>
      <c r="CY11" s="611"/>
      <c r="CZ11" s="611"/>
      <c r="DA11" s="611"/>
      <c r="DB11" s="611"/>
      <c r="DC11" s="611"/>
      <c r="DD11" s="611"/>
      <c r="DE11" s="611"/>
      <c r="DF11" s="611"/>
      <c r="DG11" s="611"/>
      <c r="DH11" s="611"/>
      <c r="DI11" s="611"/>
      <c r="DJ11" s="611"/>
      <c r="DK11" s="611"/>
      <c r="DL11" s="611"/>
      <c r="DM11" s="611"/>
      <c r="DN11" s="611"/>
      <c r="DO11" s="611"/>
      <c r="DP11" s="611"/>
      <c r="DQ11" s="611"/>
      <c r="DR11" s="611"/>
      <c r="DS11" s="611"/>
      <c r="DT11" s="611"/>
      <c r="DU11" s="611"/>
      <c r="DV11" s="611"/>
      <c r="DW11" s="611"/>
      <c r="DX11" s="615"/>
      <c r="DY11" s="617"/>
      <c r="DZ11" s="479"/>
      <c r="EA11" s="479"/>
      <c r="EB11" s="479"/>
      <c r="EC11" s="479"/>
      <c r="ED11" s="479"/>
      <c r="EE11" s="479"/>
      <c r="EF11" s="479"/>
      <c r="EG11" s="479"/>
      <c r="EH11" s="479"/>
      <c r="EI11" s="479"/>
      <c r="EJ11" s="482"/>
    </row>
    <row r="12" spans="1:141" ht="13.5" customHeight="1" thickBot="1" x14ac:dyDescent="0.25">
      <c r="A12" s="588"/>
      <c r="B12" s="589"/>
      <c r="C12" s="597"/>
      <c r="D12" s="478" t="s">
        <v>242</v>
      </c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  <c r="BS12" s="478"/>
      <c r="BT12" s="478"/>
      <c r="BU12" s="478"/>
      <c r="BV12" s="478"/>
      <c r="BW12" s="478"/>
      <c r="BX12" s="478"/>
      <c r="BY12" s="478"/>
      <c r="BZ12" s="478"/>
      <c r="CA12" s="478"/>
      <c r="CB12" s="478"/>
      <c r="CC12" s="478"/>
      <c r="CD12" s="478"/>
      <c r="CE12" s="478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8"/>
      <c r="CQ12" s="478"/>
      <c r="CR12" s="478"/>
      <c r="CS12" s="478"/>
      <c r="CT12" s="478"/>
      <c r="CU12" s="478"/>
      <c r="CV12" s="478"/>
      <c r="CW12" s="478"/>
      <c r="CX12" s="478"/>
      <c r="CY12" s="478"/>
      <c r="CZ12" s="478"/>
      <c r="DA12" s="478"/>
      <c r="DB12" s="478"/>
      <c r="DC12" s="478"/>
      <c r="DD12" s="478"/>
      <c r="DE12" s="478"/>
      <c r="DF12" s="478"/>
      <c r="DG12" s="478"/>
      <c r="DH12" s="478"/>
      <c r="DI12" s="478"/>
      <c r="DJ12" s="478"/>
      <c r="DK12" s="478"/>
      <c r="DL12" s="478"/>
      <c r="DM12" s="478"/>
      <c r="DN12" s="478"/>
      <c r="DO12" s="478"/>
      <c r="DP12" s="478"/>
      <c r="DQ12" s="478"/>
      <c r="DR12" s="478"/>
      <c r="DS12" s="478"/>
      <c r="DT12" s="478"/>
      <c r="DU12" s="478"/>
      <c r="DV12" s="478"/>
      <c r="DW12" s="478"/>
      <c r="DX12" s="480"/>
      <c r="DY12" s="484"/>
      <c r="DZ12" s="486"/>
      <c r="EA12" s="486"/>
      <c r="EB12" s="486"/>
      <c r="EC12" s="486"/>
      <c r="ED12" s="486"/>
      <c r="EE12" s="486"/>
      <c r="EF12" s="486"/>
      <c r="EG12" s="486"/>
      <c r="EH12" s="486"/>
      <c r="EI12" s="486"/>
      <c r="EJ12" s="483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/>
      <c r="DZ13" s="477"/>
      <c r="EA13" s="477"/>
      <c r="EB13" s="477"/>
      <c r="EC13" s="477"/>
      <c r="ED13" s="477"/>
      <c r="EE13" s="477">
        <f>EE15+EE21</f>
        <v>5.6890000000000001</v>
      </c>
      <c r="EF13" s="477">
        <f>EF15</f>
        <v>2.88</v>
      </c>
      <c r="EG13" s="477">
        <f>EG15+EG21</f>
        <v>0.86399999999999999</v>
      </c>
      <c r="EH13" s="477"/>
      <c r="EI13" s="477">
        <f>EI15+EI21</f>
        <v>1.9330000000000001</v>
      </c>
      <c r="EJ13" s="477">
        <f>EJ17+EJ15+EJ19+EJ21</f>
        <v>76.296999999999997</v>
      </c>
      <c r="EK13" s="498"/>
    </row>
    <row r="14" spans="1:141" s="25" customFormat="1" ht="15" x14ac:dyDescent="0.25">
      <c r="A14" s="525" t="s">
        <v>244</v>
      </c>
      <c r="B14" s="606" t="s">
        <v>257</v>
      </c>
      <c r="C14" s="350" t="s">
        <v>28</v>
      </c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5"/>
      <c r="CE14" s="495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5"/>
      <c r="CT14" s="495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5"/>
      <c r="DI14" s="495"/>
      <c r="DJ14" s="495"/>
      <c r="DK14" s="495"/>
      <c r="DL14" s="495"/>
      <c r="DM14" s="495"/>
      <c r="DN14" s="495"/>
      <c r="DO14" s="495"/>
      <c r="DP14" s="495"/>
      <c r="DQ14" s="495"/>
      <c r="DR14" s="495"/>
      <c r="DS14" s="495"/>
      <c r="DT14" s="495"/>
      <c r="DU14" s="495"/>
      <c r="DV14" s="495"/>
      <c r="DW14" s="495"/>
      <c r="DX14" s="495"/>
      <c r="DY14" s="495"/>
      <c r="DZ14" s="495"/>
      <c r="EA14" s="495"/>
      <c r="EB14" s="495"/>
      <c r="EC14" s="495"/>
      <c r="ED14" s="495"/>
      <c r="EE14" s="495"/>
      <c r="EF14" s="496">
        <v>3</v>
      </c>
      <c r="EG14" s="495"/>
      <c r="EH14" s="495"/>
      <c r="EI14" s="496">
        <v>2</v>
      </c>
      <c r="EJ14" s="495"/>
    </row>
    <row r="15" spans="1:141" s="25" customFormat="1" ht="13.5" customHeight="1" thickBot="1" x14ac:dyDescent="0.3">
      <c r="A15" s="537"/>
      <c r="B15" s="583"/>
      <c r="C15" s="191" t="s">
        <v>11</v>
      </c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7"/>
      <c r="CB15" s="497"/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7"/>
      <c r="DB15" s="497"/>
      <c r="DC15" s="497"/>
      <c r="DD15" s="497"/>
      <c r="DE15" s="497"/>
      <c r="DF15" s="497"/>
      <c r="DG15" s="497"/>
      <c r="DH15" s="497"/>
      <c r="DI15" s="497"/>
      <c r="DJ15" s="497"/>
      <c r="DK15" s="497"/>
      <c r="DL15" s="497"/>
      <c r="DM15" s="497"/>
      <c r="DN15" s="497"/>
      <c r="DO15" s="497"/>
      <c r="DP15" s="497"/>
      <c r="DQ15" s="497"/>
      <c r="DR15" s="497"/>
      <c r="DS15" s="497"/>
      <c r="DT15" s="497"/>
      <c r="DU15" s="497"/>
      <c r="DV15" s="497"/>
      <c r="DW15" s="497"/>
      <c r="DX15" s="497"/>
      <c r="DY15" s="497"/>
      <c r="DZ15" s="497"/>
      <c r="EA15" s="497"/>
      <c r="EB15" s="497"/>
      <c r="EC15" s="497"/>
      <c r="ED15" s="497"/>
      <c r="EE15" s="497"/>
      <c r="EF15" s="468">
        <v>2.88</v>
      </c>
      <c r="EG15" s="497"/>
      <c r="EH15" s="497"/>
      <c r="EI15" s="468">
        <v>1.9330000000000001</v>
      </c>
      <c r="EJ15" s="497"/>
    </row>
    <row r="16" spans="1:141" s="25" customFormat="1" ht="13.5" customHeight="1" x14ac:dyDescent="0.25">
      <c r="A16" s="525" t="s">
        <v>16</v>
      </c>
      <c r="B16" s="606" t="s">
        <v>265</v>
      </c>
      <c r="C16" s="350" t="s">
        <v>28</v>
      </c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495"/>
      <c r="AY16" s="495"/>
      <c r="AZ16" s="495"/>
      <c r="BA16" s="495"/>
      <c r="BB16" s="495"/>
      <c r="BC16" s="495"/>
      <c r="BD16" s="495"/>
      <c r="BE16" s="495"/>
      <c r="BF16" s="495"/>
      <c r="BG16" s="495"/>
      <c r="BH16" s="495"/>
      <c r="BI16" s="495"/>
      <c r="BJ16" s="495"/>
      <c r="BK16" s="495"/>
      <c r="BL16" s="495"/>
      <c r="BM16" s="495"/>
      <c r="BN16" s="495"/>
      <c r="BO16" s="495"/>
      <c r="BP16" s="495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495"/>
      <c r="DP16" s="495"/>
      <c r="DQ16" s="495"/>
      <c r="DR16" s="495"/>
      <c r="DS16" s="495"/>
      <c r="DT16" s="495"/>
      <c r="DU16" s="495"/>
      <c r="DV16" s="495"/>
      <c r="DW16" s="495"/>
      <c r="DX16" s="495"/>
      <c r="DY16" s="495"/>
      <c r="DZ16" s="495"/>
      <c r="EA16" s="495"/>
      <c r="EB16" s="495"/>
      <c r="EC16" s="495"/>
      <c r="ED16" s="495"/>
      <c r="EE16" s="495"/>
      <c r="EF16" s="496"/>
      <c r="EG16" s="495"/>
      <c r="EH16" s="495"/>
      <c r="EI16" s="496"/>
      <c r="EJ16" s="496">
        <v>1</v>
      </c>
    </row>
    <row r="17" spans="1:141" s="25" customFormat="1" ht="13.5" customHeight="1" thickBot="1" x14ac:dyDescent="0.3">
      <c r="A17" s="537"/>
      <c r="B17" s="583"/>
      <c r="C17" s="191" t="s">
        <v>43</v>
      </c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7"/>
      <c r="BS17" s="497"/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7"/>
      <c r="CG17" s="497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/>
      <c r="CX17" s="497"/>
      <c r="CY17" s="497"/>
      <c r="CZ17" s="497"/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7"/>
      <c r="DT17" s="497"/>
      <c r="DU17" s="497"/>
      <c r="DV17" s="497"/>
      <c r="DW17" s="497"/>
      <c r="DX17" s="497"/>
      <c r="DY17" s="497"/>
      <c r="DZ17" s="497"/>
      <c r="EA17" s="497"/>
      <c r="EB17" s="497"/>
      <c r="EC17" s="497"/>
      <c r="ED17" s="497"/>
      <c r="EE17" s="497"/>
      <c r="EF17" s="468"/>
      <c r="EG17" s="497"/>
      <c r="EH17" s="497"/>
      <c r="EI17" s="468"/>
      <c r="EJ17" s="468">
        <v>44.75</v>
      </c>
    </row>
    <row r="18" spans="1:141" s="25" customFormat="1" ht="13.5" customHeight="1" x14ac:dyDescent="0.25">
      <c r="A18" s="525" t="s">
        <v>18</v>
      </c>
      <c r="B18" s="606" t="s">
        <v>266</v>
      </c>
      <c r="C18" s="350" t="s">
        <v>267</v>
      </c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5"/>
      <c r="AV18" s="495"/>
      <c r="AW18" s="495"/>
      <c r="AX18" s="495"/>
      <c r="AY18" s="495"/>
      <c r="AZ18" s="495"/>
      <c r="BA18" s="495"/>
      <c r="BB18" s="495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5"/>
      <c r="BP18" s="495"/>
      <c r="BQ18" s="495"/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495"/>
      <c r="CC18" s="495"/>
      <c r="CD18" s="495"/>
      <c r="CE18" s="495"/>
      <c r="CF18" s="495"/>
      <c r="CG18" s="495"/>
      <c r="CH18" s="495"/>
      <c r="CI18" s="495"/>
      <c r="CJ18" s="495"/>
      <c r="CK18" s="495"/>
      <c r="CL18" s="495"/>
      <c r="CM18" s="495"/>
      <c r="CN18" s="495"/>
      <c r="CO18" s="495"/>
      <c r="CP18" s="495"/>
      <c r="CQ18" s="495"/>
      <c r="CR18" s="495"/>
      <c r="CS18" s="495"/>
      <c r="CT18" s="495"/>
      <c r="CU18" s="495"/>
      <c r="CV18" s="495"/>
      <c r="CW18" s="495"/>
      <c r="CX18" s="495"/>
      <c r="CY18" s="495"/>
      <c r="CZ18" s="495"/>
      <c r="DA18" s="495"/>
      <c r="DB18" s="495"/>
      <c r="DC18" s="495"/>
      <c r="DD18" s="495"/>
      <c r="DE18" s="495"/>
      <c r="DF18" s="495"/>
      <c r="DG18" s="495"/>
      <c r="DH18" s="495"/>
      <c r="DI18" s="495"/>
      <c r="DJ18" s="495"/>
      <c r="DK18" s="495"/>
      <c r="DL18" s="495"/>
      <c r="DM18" s="495"/>
      <c r="DN18" s="495"/>
      <c r="DO18" s="495"/>
      <c r="DP18" s="495"/>
      <c r="DQ18" s="495"/>
      <c r="DR18" s="495"/>
      <c r="DS18" s="495"/>
      <c r="DT18" s="495"/>
      <c r="DU18" s="495"/>
      <c r="DV18" s="495"/>
      <c r="DW18" s="495"/>
      <c r="DX18" s="495"/>
      <c r="DY18" s="495"/>
      <c r="DZ18" s="495"/>
      <c r="EA18" s="495"/>
      <c r="EB18" s="495"/>
      <c r="EC18" s="495"/>
      <c r="ED18" s="495"/>
      <c r="EE18" s="495"/>
      <c r="EF18" s="496"/>
      <c r="EG18" s="495"/>
      <c r="EH18" s="495"/>
      <c r="EI18" s="496"/>
      <c r="EJ18" s="496">
        <v>161.6</v>
      </c>
    </row>
    <row r="19" spans="1:141" s="25" customFormat="1" ht="13.5" customHeight="1" x14ac:dyDescent="0.25">
      <c r="A19" s="537"/>
      <c r="B19" s="583"/>
      <c r="C19" s="191" t="s">
        <v>43</v>
      </c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7"/>
      <c r="CK19" s="497"/>
      <c r="CL19" s="497"/>
      <c r="CM19" s="497"/>
      <c r="CN19" s="497"/>
      <c r="CO19" s="497"/>
      <c r="CP19" s="497"/>
      <c r="CQ19" s="497"/>
      <c r="CR19" s="497"/>
      <c r="CS19" s="497"/>
      <c r="CT19" s="497"/>
      <c r="CU19" s="497"/>
      <c r="CV19" s="497"/>
      <c r="CW19" s="497"/>
      <c r="CX19" s="497"/>
      <c r="CY19" s="497"/>
      <c r="CZ19" s="497"/>
      <c r="DA19" s="497"/>
      <c r="DB19" s="497"/>
      <c r="DC19" s="497"/>
      <c r="DD19" s="497"/>
      <c r="DE19" s="497"/>
      <c r="DF19" s="497"/>
      <c r="DG19" s="497"/>
      <c r="DH19" s="497"/>
      <c r="DI19" s="497"/>
      <c r="DJ19" s="497"/>
      <c r="DK19" s="497"/>
      <c r="DL19" s="497"/>
      <c r="DM19" s="497"/>
      <c r="DN19" s="497"/>
      <c r="DO19" s="497"/>
      <c r="DP19" s="497"/>
      <c r="DQ19" s="497"/>
      <c r="DR19" s="497"/>
      <c r="DS19" s="497"/>
      <c r="DT19" s="497"/>
      <c r="DU19" s="497"/>
      <c r="DV19" s="497"/>
      <c r="DW19" s="497"/>
      <c r="DX19" s="497"/>
      <c r="DY19" s="497"/>
      <c r="DZ19" s="497"/>
      <c r="EA19" s="497"/>
      <c r="EB19" s="497"/>
      <c r="EC19" s="497"/>
      <c r="ED19" s="497"/>
      <c r="EE19" s="497"/>
      <c r="EF19" s="468"/>
      <c r="EG19" s="497"/>
      <c r="EH19" s="497"/>
      <c r="EI19" s="468"/>
      <c r="EJ19" s="468">
        <v>31.547000000000001</v>
      </c>
    </row>
    <row r="20" spans="1:141" s="25" customFormat="1" ht="16.5" customHeight="1" x14ac:dyDescent="0.25">
      <c r="A20" s="539" t="s">
        <v>57</v>
      </c>
      <c r="B20" s="607" t="s">
        <v>259</v>
      </c>
      <c r="C20" s="335" t="s">
        <v>28</v>
      </c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4"/>
      <c r="DZ20" s="494"/>
      <c r="EA20" s="494"/>
      <c r="EB20" s="494"/>
      <c r="EC20" s="494"/>
      <c r="ED20" s="494"/>
      <c r="EE20" s="494">
        <v>9</v>
      </c>
      <c r="EF20" s="494"/>
      <c r="EG20" s="494">
        <v>4</v>
      </c>
      <c r="EH20" s="494"/>
      <c r="EI20" s="494"/>
      <c r="EJ20" s="494"/>
    </row>
    <row r="21" spans="1:141" s="25" customFormat="1" ht="18.75" customHeight="1" thickBot="1" x14ac:dyDescent="0.3">
      <c r="A21" s="526"/>
      <c r="B21" s="608"/>
      <c r="C21" s="329" t="s">
        <v>11</v>
      </c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6"/>
      <c r="DF21" s="476"/>
      <c r="DG21" s="476"/>
      <c r="DH21" s="476"/>
      <c r="DI21" s="476"/>
      <c r="DJ21" s="476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6"/>
      <c r="DV21" s="476"/>
      <c r="DW21" s="476"/>
      <c r="DX21" s="476"/>
      <c r="DY21" s="469"/>
      <c r="DZ21" s="469"/>
      <c r="EA21" s="469"/>
      <c r="EB21" s="469"/>
      <c r="EC21" s="469"/>
      <c r="ED21" s="469"/>
      <c r="EE21" s="469">
        <v>5.6890000000000001</v>
      </c>
      <c r="EF21" s="469"/>
      <c r="EG21" s="469">
        <v>0.86399999999999999</v>
      </c>
      <c r="EH21" s="469"/>
      <c r="EI21" s="469"/>
      <c r="EJ21" s="469"/>
    </row>
    <row r="22" spans="1:141" s="25" customFormat="1" ht="15.75" thickBot="1" x14ac:dyDescent="0.3">
      <c r="A22" s="397" t="s">
        <v>75</v>
      </c>
      <c r="B22" s="454" t="s">
        <v>76</v>
      </c>
      <c r="C22" s="399" t="s">
        <v>11</v>
      </c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99"/>
      <c r="DZ22" s="499">
        <f>DZ36</f>
        <v>0.77400000000000002</v>
      </c>
      <c r="EA22" s="499">
        <f>EA24+EA34+EA36</f>
        <v>1.7749999999999999</v>
      </c>
      <c r="EB22" s="499">
        <f t="shared" ref="EB22:EJ22" si="0">EB24+EB34+EB36</f>
        <v>0</v>
      </c>
      <c r="EC22" s="499"/>
      <c r="ED22" s="499">
        <f t="shared" si="0"/>
        <v>11.972</v>
      </c>
      <c r="EE22" s="499">
        <f t="shared" si="0"/>
        <v>3.4990000000000001</v>
      </c>
      <c r="EF22" s="499">
        <f t="shared" si="0"/>
        <v>3.62</v>
      </c>
      <c r="EG22" s="499">
        <f>EG24+EG34+EG36</f>
        <v>42.103999999999999</v>
      </c>
      <c r="EH22" s="499">
        <f t="shared" si="0"/>
        <v>0</v>
      </c>
      <c r="EI22" s="499">
        <f t="shared" si="0"/>
        <v>0</v>
      </c>
      <c r="EJ22" s="499">
        <f t="shared" si="0"/>
        <v>6.3239999999999998</v>
      </c>
      <c r="EK22" s="487"/>
    </row>
    <row r="23" spans="1:141" s="25" customFormat="1" ht="15" x14ac:dyDescent="0.25">
      <c r="A23" s="602" t="s">
        <v>205</v>
      </c>
      <c r="B23" s="604" t="s">
        <v>206</v>
      </c>
      <c r="C23" s="467" t="s">
        <v>17</v>
      </c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70"/>
      <c r="EA23" s="470"/>
      <c r="EB23" s="470"/>
      <c r="EC23" s="470"/>
      <c r="ED23" s="470"/>
      <c r="EE23" s="470"/>
      <c r="EF23" s="470"/>
      <c r="EG23" s="470"/>
      <c r="EH23" s="470"/>
      <c r="EI23" s="470"/>
      <c r="EJ23" s="470"/>
    </row>
    <row r="24" spans="1:141" s="25" customFormat="1" ht="15" x14ac:dyDescent="0.25">
      <c r="A24" s="603"/>
      <c r="B24" s="605"/>
      <c r="C24" s="462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>
        <f>EA26+EA28+EA30+EA32</f>
        <v>1.7749999999999999</v>
      </c>
      <c r="EB24" s="468"/>
      <c r="EC24" s="468"/>
      <c r="ED24" s="468"/>
      <c r="EE24" s="468"/>
      <c r="EF24" s="468"/>
      <c r="EG24" s="468">
        <f>EG26+EG28+EG30+EG32</f>
        <v>39.99</v>
      </c>
      <c r="EH24" s="468"/>
      <c r="EI24" s="468"/>
      <c r="EJ24" s="468"/>
    </row>
    <row r="25" spans="1:141" ht="15" x14ac:dyDescent="0.25">
      <c r="A25" s="537" t="s">
        <v>229</v>
      </c>
      <c r="B25" s="538" t="s">
        <v>19</v>
      </c>
      <c r="C25" s="191" t="s">
        <v>20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" x14ac:dyDescent="0.25">
      <c r="A26" s="537"/>
      <c r="B26" s="538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1" ht="15" x14ac:dyDescent="0.25">
      <c r="A27" s="537" t="s">
        <v>230</v>
      </c>
      <c r="B27" s="538" t="s">
        <v>21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88">
        <v>5.0000000000000001E-4</v>
      </c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" x14ac:dyDescent="0.25">
      <c r="A28" s="537"/>
      <c r="B28" s="538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>
        <v>1.7749999999999999</v>
      </c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1" ht="15" x14ac:dyDescent="0.25">
      <c r="A29" s="537" t="s">
        <v>231</v>
      </c>
      <c r="B29" s="538" t="s">
        <v>22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1" ht="15" x14ac:dyDescent="0.25">
      <c r="A30" s="537"/>
      <c r="B30" s="538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</row>
    <row r="31" spans="1:141" ht="15" x14ac:dyDescent="0.25">
      <c r="A31" s="537" t="s">
        <v>232</v>
      </c>
      <c r="B31" s="538" t="s">
        <v>263</v>
      </c>
      <c r="C31" s="191" t="s">
        <v>262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>
        <v>1</v>
      </c>
      <c r="EH31" s="468"/>
      <c r="EI31" s="468"/>
      <c r="EJ31" s="468"/>
    </row>
    <row r="32" spans="1:141" ht="15.75" customHeight="1" x14ac:dyDescent="0.25">
      <c r="A32" s="540"/>
      <c r="B32" s="609"/>
      <c r="C32" s="344" t="s">
        <v>11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1"/>
      <c r="CN32" s="471"/>
      <c r="CO32" s="471"/>
      <c r="CP32" s="471"/>
      <c r="CQ32" s="471"/>
      <c r="CR32" s="471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DV32" s="471"/>
      <c r="DW32" s="471"/>
      <c r="DX32" s="471"/>
      <c r="DY32" s="471"/>
      <c r="DZ32" s="471"/>
      <c r="EA32" s="471"/>
      <c r="EB32" s="471"/>
      <c r="EC32" s="471"/>
      <c r="ED32" s="471"/>
      <c r="EE32" s="471"/>
      <c r="EF32" s="471"/>
      <c r="EG32" s="471">
        <v>39.99</v>
      </c>
      <c r="EH32" s="471"/>
      <c r="EI32" s="471"/>
      <c r="EJ32" s="471"/>
    </row>
    <row r="33" spans="1:141" ht="15" x14ac:dyDescent="0.25">
      <c r="A33" s="537" t="s">
        <v>112</v>
      </c>
      <c r="B33" s="582" t="s">
        <v>260</v>
      </c>
      <c r="C33" s="191" t="s">
        <v>28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>
        <v>3</v>
      </c>
      <c r="EF33" s="468"/>
      <c r="EG33" s="468"/>
      <c r="EH33" s="468"/>
      <c r="EI33" s="468"/>
      <c r="EJ33" s="468"/>
    </row>
    <row r="34" spans="1:141" ht="15" x14ac:dyDescent="0.25">
      <c r="A34" s="537"/>
      <c r="B34" s="582"/>
      <c r="C34" s="191" t="s">
        <v>11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>
        <v>3.4990000000000001</v>
      </c>
      <c r="EF34" s="468"/>
      <c r="EG34" s="468"/>
      <c r="EH34" s="468"/>
      <c r="EI34" s="468"/>
      <c r="EJ34" s="468"/>
    </row>
    <row r="35" spans="1:141" ht="15" x14ac:dyDescent="0.25">
      <c r="A35" s="539" t="s">
        <v>48</v>
      </c>
      <c r="B35" s="607" t="s">
        <v>216</v>
      </c>
      <c r="C35" s="335" t="s">
        <v>28</v>
      </c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/>
      <c r="BV35" s="470"/>
      <c r="BW35" s="470"/>
      <c r="BX35" s="470"/>
      <c r="BY35" s="470"/>
      <c r="BZ35" s="470"/>
      <c r="CA35" s="470"/>
      <c r="CB35" s="470"/>
      <c r="CC35" s="470"/>
      <c r="CD35" s="470"/>
      <c r="CE35" s="470"/>
      <c r="CF35" s="470"/>
      <c r="CG35" s="470"/>
      <c r="CH35" s="470"/>
      <c r="CI35" s="470"/>
      <c r="CJ35" s="470"/>
      <c r="CK35" s="470"/>
      <c r="CL35" s="470"/>
      <c r="CM35" s="470"/>
      <c r="CN35" s="470"/>
      <c r="CO35" s="470"/>
      <c r="CP35" s="470"/>
      <c r="CQ35" s="470"/>
      <c r="CR35" s="470"/>
      <c r="CS35" s="470"/>
      <c r="CT35" s="470"/>
      <c r="CU35" s="470"/>
      <c r="CV35" s="470"/>
      <c r="CW35" s="470"/>
      <c r="CX35" s="470"/>
      <c r="CY35" s="470"/>
      <c r="CZ35" s="470"/>
      <c r="DA35" s="470"/>
      <c r="DB35" s="470"/>
      <c r="DC35" s="470"/>
      <c r="DD35" s="470"/>
      <c r="DE35" s="470"/>
      <c r="DF35" s="470"/>
      <c r="DG35" s="470"/>
      <c r="DH35" s="470"/>
      <c r="DI35" s="470"/>
      <c r="DJ35" s="470"/>
      <c r="DK35" s="470"/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0"/>
      <c r="DZ35" s="470">
        <v>1</v>
      </c>
      <c r="EA35" s="470"/>
      <c r="EB35" s="470"/>
      <c r="EC35" s="470"/>
      <c r="ED35" s="470">
        <f>4+7</f>
        <v>11</v>
      </c>
      <c r="EE35" s="470"/>
      <c r="EF35" s="470">
        <v>5</v>
      </c>
      <c r="EG35" s="470">
        <v>1</v>
      </c>
      <c r="EH35" s="470"/>
      <c r="EI35" s="470"/>
      <c r="EJ35" s="470">
        <v>8</v>
      </c>
    </row>
    <row r="36" spans="1:141" ht="15.75" thickBot="1" x14ac:dyDescent="0.3">
      <c r="A36" s="526"/>
      <c r="B36" s="608"/>
      <c r="C36" s="329" t="s">
        <v>11</v>
      </c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69"/>
      <c r="DF36" s="469"/>
      <c r="DG36" s="469"/>
      <c r="DH36" s="469"/>
      <c r="DI36" s="469"/>
      <c r="DJ36" s="469"/>
      <c r="DK36" s="469"/>
      <c r="DL36" s="469"/>
      <c r="DM36" s="469"/>
      <c r="DN36" s="469"/>
      <c r="DO36" s="469"/>
      <c r="DP36" s="469"/>
      <c r="DQ36" s="469"/>
      <c r="DR36" s="469"/>
      <c r="DS36" s="469"/>
      <c r="DT36" s="469"/>
      <c r="DU36" s="469"/>
      <c r="DV36" s="469"/>
      <c r="DW36" s="469"/>
      <c r="DX36" s="469"/>
      <c r="DY36" s="469"/>
      <c r="DZ36" s="469">
        <v>0.77400000000000002</v>
      </c>
      <c r="EA36" s="469"/>
      <c r="EB36" s="469"/>
      <c r="EC36" s="469"/>
      <c r="ED36" s="469">
        <f>3.02+8.952</f>
        <v>11.972</v>
      </c>
      <c r="EE36" s="469"/>
      <c r="EF36" s="469">
        <v>3.62</v>
      </c>
      <c r="EG36" s="469">
        <v>2.1139999999999999</v>
      </c>
      <c r="EH36" s="469"/>
      <c r="EI36" s="469"/>
      <c r="EJ36" s="469">
        <v>6.3239999999999998</v>
      </c>
    </row>
    <row r="37" spans="1:141" s="25" customFormat="1" ht="15.75" thickBot="1" x14ac:dyDescent="0.3">
      <c r="A37" s="464" t="s">
        <v>87</v>
      </c>
      <c r="B37" s="454" t="s">
        <v>85</v>
      </c>
      <c r="C37" s="399" t="s">
        <v>11</v>
      </c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>
        <f>EA39+EA45+EA47</f>
        <v>3.5049999999999999</v>
      </c>
      <c r="EB37" s="465"/>
      <c r="EC37" s="465"/>
      <c r="ED37" s="465">
        <f>ED39+ED45+ED47</f>
        <v>0.97699999999999998</v>
      </c>
      <c r="EE37" s="465"/>
      <c r="EF37" s="465">
        <f>EF45</f>
        <v>7.3890000000000002</v>
      </c>
      <c r="EG37" s="465">
        <f>EG39+EG41+EG45+EG47</f>
        <v>28.495999999999999</v>
      </c>
      <c r="EH37" s="465">
        <f>EH39+EH41+EH45+EH47+EH43</f>
        <v>3.9510000000000001</v>
      </c>
      <c r="EI37" s="465">
        <f t="shared" ref="EI37:EJ37" si="1">EI39+EI41+EI45+EI47</f>
        <v>0</v>
      </c>
      <c r="EJ37" s="465">
        <f t="shared" si="1"/>
        <v>0</v>
      </c>
      <c r="EK37" s="487"/>
    </row>
    <row r="38" spans="1:141" s="25" customFormat="1" ht="15" x14ac:dyDescent="0.25">
      <c r="A38" s="612">
        <v>25</v>
      </c>
      <c r="B38" s="614" t="s">
        <v>217</v>
      </c>
      <c r="C38" s="335" t="s">
        <v>17</v>
      </c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3"/>
      <c r="BS38" s="473"/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73"/>
      <c r="CF38" s="473"/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3"/>
      <c r="DF38" s="473"/>
      <c r="DG38" s="473"/>
      <c r="DH38" s="473"/>
      <c r="DI38" s="473"/>
      <c r="DJ38" s="473"/>
      <c r="DK38" s="473"/>
      <c r="DL38" s="473"/>
      <c r="DM38" s="473"/>
      <c r="DN38" s="473"/>
      <c r="DO38" s="473"/>
      <c r="DP38" s="473"/>
      <c r="DQ38" s="473"/>
      <c r="DR38" s="473"/>
      <c r="DS38" s="473"/>
      <c r="DT38" s="473"/>
      <c r="DU38" s="473"/>
      <c r="DV38" s="473"/>
      <c r="DW38" s="473"/>
      <c r="DX38" s="473"/>
      <c r="DY38" s="473"/>
      <c r="DZ38" s="473"/>
      <c r="EA38" s="473"/>
      <c r="EB38" s="473"/>
      <c r="EC38" s="473"/>
      <c r="ED38" s="473"/>
      <c r="EE38" s="473"/>
      <c r="EF38" s="473"/>
      <c r="EG38" s="473"/>
      <c r="EH38" s="473"/>
      <c r="EI38" s="473"/>
      <c r="EJ38" s="473"/>
    </row>
    <row r="39" spans="1:141" s="25" customFormat="1" ht="15" x14ac:dyDescent="0.25">
      <c r="A39" s="613"/>
      <c r="B39" s="609"/>
      <c r="C39" s="344" t="s">
        <v>11</v>
      </c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4"/>
      <c r="DX39" s="474"/>
      <c r="DY39" s="474"/>
      <c r="DZ39" s="474"/>
      <c r="EA39" s="474"/>
      <c r="EB39" s="474"/>
      <c r="EC39" s="474"/>
      <c r="ED39" s="474"/>
      <c r="EE39" s="474"/>
      <c r="EF39" s="474"/>
      <c r="EG39" s="474"/>
      <c r="EH39" s="474"/>
      <c r="EI39" s="474"/>
      <c r="EJ39" s="474"/>
    </row>
    <row r="40" spans="1:141" s="25" customFormat="1" ht="15" x14ac:dyDescent="0.25">
      <c r="A40" s="600">
        <v>26</v>
      </c>
      <c r="B40" s="601" t="s">
        <v>261</v>
      </c>
      <c r="C40" s="489" t="s">
        <v>262</v>
      </c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90"/>
      <c r="AZ40" s="490"/>
      <c r="BA40" s="490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490"/>
      <c r="BN40" s="490"/>
      <c r="BO40" s="490"/>
      <c r="BP40" s="490"/>
      <c r="BQ40" s="490"/>
      <c r="BR40" s="490"/>
      <c r="BS40" s="490"/>
      <c r="BT40" s="490"/>
      <c r="BU40" s="490"/>
      <c r="BV40" s="490"/>
      <c r="BW40" s="490"/>
      <c r="BX40" s="490"/>
      <c r="BY40" s="490"/>
      <c r="BZ40" s="490"/>
      <c r="CA40" s="490"/>
      <c r="CB40" s="490"/>
      <c r="CC40" s="490"/>
      <c r="CD40" s="490"/>
      <c r="CE40" s="490"/>
      <c r="CF40" s="490"/>
      <c r="CG40" s="490"/>
      <c r="CH40" s="490"/>
      <c r="CI40" s="490"/>
      <c r="CJ40" s="490"/>
      <c r="CK40" s="490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0"/>
      <c r="DC40" s="490"/>
      <c r="DD40" s="490"/>
      <c r="DE40" s="490"/>
      <c r="DF40" s="490"/>
      <c r="DG40" s="490"/>
      <c r="DH40" s="490"/>
      <c r="DI40" s="490"/>
      <c r="DJ40" s="490"/>
      <c r="DK40" s="490"/>
      <c r="DL40" s="490"/>
      <c r="DM40" s="490"/>
      <c r="DN40" s="490"/>
      <c r="DO40" s="490"/>
      <c r="DP40" s="490"/>
      <c r="DQ40" s="490"/>
      <c r="DR40" s="490"/>
      <c r="DS40" s="490"/>
      <c r="DT40" s="490"/>
      <c r="DU40" s="490"/>
      <c r="DV40" s="490"/>
      <c r="DW40" s="490"/>
      <c r="DX40" s="490"/>
      <c r="DY40" s="490"/>
      <c r="DZ40" s="490"/>
      <c r="EA40" s="491"/>
      <c r="EB40" s="490"/>
      <c r="EC40" s="490"/>
      <c r="ED40" s="491"/>
      <c r="EE40" s="490"/>
      <c r="EF40" s="491"/>
      <c r="EG40" s="491">
        <v>1</v>
      </c>
      <c r="EH40" s="490"/>
      <c r="EI40" s="490"/>
      <c r="EJ40" s="490"/>
    </row>
    <row r="41" spans="1:141" s="25" customFormat="1" ht="23.25" customHeight="1" x14ac:dyDescent="0.25">
      <c r="A41" s="600"/>
      <c r="B41" s="601"/>
      <c r="C41" s="191" t="s">
        <v>11</v>
      </c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  <c r="BI41" s="492"/>
      <c r="BJ41" s="492"/>
      <c r="BK41" s="492"/>
      <c r="BL41" s="492"/>
      <c r="BM41" s="492"/>
      <c r="BN41" s="492"/>
      <c r="BO41" s="492"/>
      <c r="BP41" s="492"/>
      <c r="BQ41" s="492"/>
      <c r="BR41" s="492"/>
      <c r="BS41" s="492"/>
      <c r="BT41" s="492"/>
      <c r="BU41" s="492"/>
      <c r="BV41" s="492"/>
      <c r="BW41" s="492"/>
      <c r="BX41" s="492"/>
      <c r="BY41" s="492"/>
      <c r="BZ41" s="492"/>
      <c r="CA41" s="492"/>
      <c r="CB41" s="492"/>
      <c r="CC41" s="492"/>
      <c r="CD41" s="492"/>
      <c r="CE41" s="492"/>
      <c r="CF41" s="492"/>
      <c r="CG41" s="492"/>
      <c r="CH41" s="492"/>
      <c r="CI41" s="492"/>
      <c r="CJ41" s="492"/>
      <c r="CK41" s="492"/>
      <c r="CL41" s="492"/>
      <c r="CM41" s="492"/>
      <c r="CN41" s="492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2"/>
      <c r="DG41" s="492"/>
      <c r="DH41" s="492"/>
      <c r="DI41" s="492"/>
      <c r="DJ41" s="492"/>
      <c r="DK41" s="492"/>
      <c r="DL41" s="492"/>
      <c r="DM41" s="492"/>
      <c r="DN41" s="492"/>
      <c r="DO41" s="492"/>
      <c r="DP41" s="492"/>
      <c r="DQ41" s="492"/>
      <c r="DR41" s="492"/>
      <c r="DS41" s="492"/>
      <c r="DT41" s="492"/>
      <c r="DU41" s="492"/>
      <c r="DV41" s="492"/>
      <c r="DW41" s="492"/>
      <c r="DX41" s="492"/>
      <c r="DY41" s="492"/>
      <c r="DZ41" s="492"/>
      <c r="EA41" s="473"/>
      <c r="EB41" s="492"/>
      <c r="EC41" s="492"/>
      <c r="ED41" s="473"/>
      <c r="EE41" s="492"/>
      <c r="EF41" s="473"/>
      <c r="EG41" s="473">
        <v>28.495999999999999</v>
      </c>
      <c r="EH41" s="492"/>
      <c r="EI41" s="492"/>
      <c r="EJ41" s="492"/>
    </row>
    <row r="42" spans="1:141" s="25" customFormat="1" ht="23.25" customHeight="1" x14ac:dyDescent="0.25">
      <c r="A42" s="600">
        <v>27</v>
      </c>
      <c r="B42" s="601" t="s">
        <v>264</v>
      </c>
      <c r="C42" s="489" t="s">
        <v>28</v>
      </c>
      <c r="D42" s="490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2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2"/>
      <c r="DG42" s="492"/>
      <c r="DH42" s="492"/>
      <c r="DI42" s="492"/>
      <c r="DJ42" s="492"/>
      <c r="DK42" s="492"/>
      <c r="DL42" s="492"/>
      <c r="DM42" s="492"/>
      <c r="DN42" s="492"/>
      <c r="DO42" s="492"/>
      <c r="DP42" s="492"/>
      <c r="DQ42" s="492"/>
      <c r="DR42" s="492"/>
      <c r="DS42" s="492"/>
      <c r="DT42" s="492"/>
      <c r="DU42" s="492"/>
      <c r="DV42" s="492"/>
      <c r="DW42" s="492"/>
      <c r="DX42" s="492"/>
      <c r="DY42" s="492"/>
      <c r="DZ42" s="492"/>
      <c r="EA42" s="473"/>
      <c r="EB42" s="492"/>
      <c r="EC42" s="492"/>
      <c r="ED42" s="473"/>
      <c r="EE42" s="492"/>
      <c r="EF42" s="473"/>
      <c r="EG42" s="473"/>
      <c r="EH42" s="473">
        <v>2</v>
      </c>
      <c r="EI42" s="492"/>
      <c r="EJ42" s="492"/>
    </row>
    <row r="43" spans="1:141" s="25" customFormat="1" ht="23.25" customHeight="1" x14ac:dyDescent="0.25">
      <c r="A43" s="600"/>
      <c r="B43" s="601"/>
      <c r="C43" s="191" t="s">
        <v>11</v>
      </c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2"/>
      <c r="BQ43" s="492"/>
      <c r="BR43" s="492"/>
      <c r="BS43" s="492"/>
      <c r="BT43" s="492"/>
      <c r="BU43" s="492"/>
      <c r="BV43" s="492"/>
      <c r="BW43" s="492"/>
      <c r="BX43" s="492"/>
      <c r="BY43" s="492"/>
      <c r="BZ43" s="492"/>
      <c r="CA43" s="492"/>
      <c r="CB43" s="492"/>
      <c r="CC43" s="492"/>
      <c r="CD43" s="492"/>
      <c r="CE43" s="492"/>
      <c r="CF43" s="492"/>
      <c r="CG43" s="492"/>
      <c r="CH43" s="492"/>
      <c r="CI43" s="492"/>
      <c r="CJ43" s="492"/>
      <c r="CK43" s="492"/>
      <c r="CL43" s="492"/>
      <c r="CM43" s="492"/>
      <c r="CN43" s="492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2"/>
      <c r="DP43" s="492"/>
      <c r="DQ43" s="492"/>
      <c r="DR43" s="492"/>
      <c r="DS43" s="492"/>
      <c r="DT43" s="492"/>
      <c r="DU43" s="492"/>
      <c r="DV43" s="492"/>
      <c r="DW43" s="492"/>
      <c r="DX43" s="492"/>
      <c r="DY43" s="492"/>
      <c r="DZ43" s="492"/>
      <c r="EA43" s="473"/>
      <c r="EB43" s="492"/>
      <c r="EC43" s="492"/>
      <c r="ED43" s="473"/>
      <c r="EE43" s="492"/>
      <c r="EF43" s="473"/>
      <c r="EG43" s="473"/>
      <c r="EH43" s="473">
        <v>2.9590000000000001</v>
      </c>
      <c r="EI43" s="492"/>
      <c r="EJ43" s="492"/>
    </row>
    <row r="44" spans="1:141" s="25" customFormat="1" ht="15" x14ac:dyDescent="0.25">
      <c r="A44" s="600">
        <v>27</v>
      </c>
      <c r="B44" s="601" t="s">
        <v>258</v>
      </c>
      <c r="C44" s="489" t="s">
        <v>28</v>
      </c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0"/>
      <c r="AU44" s="490"/>
      <c r="AV44" s="490"/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0"/>
      <c r="BQ44" s="490"/>
      <c r="BR44" s="490"/>
      <c r="BS44" s="490"/>
      <c r="BT44" s="490"/>
      <c r="BU44" s="490"/>
      <c r="BV44" s="490"/>
      <c r="BW44" s="490"/>
      <c r="BX44" s="490"/>
      <c r="BY44" s="490"/>
      <c r="BZ44" s="490"/>
      <c r="CA44" s="490"/>
      <c r="CB44" s="490"/>
      <c r="CC44" s="490"/>
      <c r="CD44" s="490"/>
      <c r="CE44" s="490"/>
      <c r="CF44" s="490"/>
      <c r="CG44" s="490"/>
      <c r="CH44" s="490"/>
      <c r="CI44" s="490"/>
      <c r="CJ44" s="490"/>
      <c r="CK44" s="490"/>
      <c r="CL44" s="490"/>
      <c r="CM44" s="490"/>
      <c r="CN44" s="490"/>
      <c r="CO44" s="490"/>
      <c r="CP44" s="490"/>
      <c r="CQ44" s="490"/>
      <c r="CR44" s="490"/>
      <c r="CS44" s="490"/>
      <c r="CT44" s="490"/>
      <c r="CU44" s="490"/>
      <c r="CV44" s="490"/>
      <c r="CW44" s="490"/>
      <c r="CX44" s="490"/>
      <c r="CY44" s="490"/>
      <c r="CZ44" s="490"/>
      <c r="DA44" s="490"/>
      <c r="DB44" s="490"/>
      <c r="DC44" s="490"/>
      <c r="DD44" s="490"/>
      <c r="DE44" s="490"/>
      <c r="DF44" s="490"/>
      <c r="DG44" s="490"/>
      <c r="DH44" s="490"/>
      <c r="DI44" s="490"/>
      <c r="DJ44" s="490"/>
      <c r="DK44" s="490"/>
      <c r="DL44" s="490"/>
      <c r="DM44" s="490"/>
      <c r="DN44" s="490"/>
      <c r="DO44" s="490"/>
      <c r="DP44" s="490"/>
      <c r="DQ44" s="490"/>
      <c r="DR44" s="490"/>
      <c r="DS44" s="490"/>
      <c r="DT44" s="490"/>
      <c r="DU44" s="490"/>
      <c r="DV44" s="490"/>
      <c r="DW44" s="490"/>
      <c r="DX44" s="490"/>
      <c r="DY44" s="490"/>
      <c r="DZ44" s="490"/>
      <c r="EA44" s="491"/>
      <c r="EB44" s="490"/>
      <c r="EC44" s="490"/>
      <c r="ED44" s="491">
        <v>2</v>
      </c>
      <c r="EE44" s="490"/>
      <c r="EF44" s="491">
        <f>15+10</f>
        <v>25</v>
      </c>
      <c r="EG44" s="490"/>
      <c r="EH44" s="491">
        <v>1</v>
      </c>
      <c r="EI44" s="490"/>
      <c r="EJ44" s="490"/>
    </row>
    <row r="45" spans="1:141" s="25" customFormat="1" ht="26.25" customHeight="1" x14ac:dyDescent="0.25">
      <c r="A45" s="600"/>
      <c r="B45" s="601"/>
      <c r="C45" s="191" t="s">
        <v>11</v>
      </c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2"/>
      <c r="BF45" s="492"/>
      <c r="BG45" s="492"/>
      <c r="BH45" s="492"/>
      <c r="BI45" s="492"/>
      <c r="BJ45" s="492"/>
      <c r="BK45" s="492"/>
      <c r="BL45" s="492"/>
      <c r="BM45" s="492"/>
      <c r="BN45" s="492"/>
      <c r="BO45" s="492"/>
      <c r="BP45" s="492"/>
      <c r="BQ45" s="492"/>
      <c r="BR45" s="492"/>
      <c r="BS45" s="492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2"/>
      <c r="CF45" s="492"/>
      <c r="CG45" s="492"/>
      <c r="CH45" s="492"/>
      <c r="CI45" s="492"/>
      <c r="CJ45" s="492"/>
      <c r="CK45" s="492"/>
      <c r="CL45" s="492"/>
      <c r="CM45" s="492"/>
      <c r="CN45" s="492"/>
      <c r="CO45" s="492"/>
      <c r="CP45" s="492"/>
      <c r="CQ45" s="492"/>
      <c r="CR45" s="492"/>
      <c r="CS45" s="492"/>
      <c r="CT45" s="492"/>
      <c r="CU45" s="492"/>
      <c r="CV45" s="492"/>
      <c r="CW45" s="492"/>
      <c r="CX45" s="492"/>
      <c r="CY45" s="492"/>
      <c r="CZ45" s="492"/>
      <c r="DA45" s="492"/>
      <c r="DB45" s="492"/>
      <c r="DC45" s="492"/>
      <c r="DD45" s="492"/>
      <c r="DE45" s="492"/>
      <c r="DF45" s="492"/>
      <c r="DG45" s="492"/>
      <c r="DH45" s="492"/>
      <c r="DI45" s="492"/>
      <c r="DJ45" s="492"/>
      <c r="DK45" s="492"/>
      <c r="DL45" s="492"/>
      <c r="DM45" s="492"/>
      <c r="DN45" s="492"/>
      <c r="DO45" s="492"/>
      <c r="DP45" s="492"/>
      <c r="DQ45" s="492"/>
      <c r="DR45" s="492"/>
      <c r="DS45" s="492"/>
      <c r="DT45" s="492"/>
      <c r="DU45" s="492"/>
      <c r="DV45" s="492"/>
      <c r="DW45" s="492"/>
      <c r="DX45" s="492"/>
      <c r="DY45" s="492"/>
      <c r="DZ45" s="492"/>
      <c r="EA45" s="473"/>
      <c r="EB45" s="492"/>
      <c r="EC45" s="492"/>
      <c r="ED45" s="473">
        <v>0.97699999999999998</v>
      </c>
      <c r="EE45" s="492"/>
      <c r="EF45" s="473">
        <f>4.389+3</f>
        <v>7.3890000000000002</v>
      </c>
      <c r="EG45" s="492"/>
      <c r="EH45" s="473">
        <v>0.99199999999999999</v>
      </c>
      <c r="EI45" s="492"/>
      <c r="EJ45" s="492"/>
      <c r="EK45" s="487"/>
    </row>
    <row r="46" spans="1:141" s="25" customFormat="1" ht="15" x14ac:dyDescent="0.25">
      <c r="A46" s="539" t="s">
        <v>234</v>
      </c>
      <c r="B46" s="598" t="s">
        <v>60</v>
      </c>
      <c r="C46" s="335" t="s">
        <v>28</v>
      </c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/>
      <c r="BE46" s="473"/>
      <c r="BF46" s="473"/>
      <c r="BG46" s="473"/>
      <c r="BH46" s="473"/>
      <c r="BI46" s="473"/>
      <c r="BJ46" s="473"/>
      <c r="BK46" s="473"/>
      <c r="BL46" s="473"/>
      <c r="BM46" s="473"/>
      <c r="BN46" s="473"/>
      <c r="BO46" s="473"/>
      <c r="BP46" s="473"/>
      <c r="BQ46" s="473"/>
      <c r="BR46" s="473"/>
      <c r="BS46" s="473"/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3"/>
      <c r="CF46" s="473"/>
      <c r="CG46" s="473"/>
      <c r="CH46" s="473"/>
      <c r="CI46" s="473"/>
      <c r="CJ46" s="473"/>
      <c r="CK46" s="473"/>
      <c r="CL46" s="473"/>
      <c r="CM46" s="473"/>
      <c r="CN46" s="473"/>
      <c r="CO46" s="473"/>
      <c r="CP46" s="473"/>
      <c r="CQ46" s="473"/>
      <c r="CR46" s="473"/>
      <c r="CS46" s="473"/>
      <c r="CT46" s="473"/>
      <c r="CU46" s="473"/>
      <c r="CV46" s="473"/>
      <c r="CW46" s="473"/>
      <c r="CX46" s="473"/>
      <c r="CY46" s="473"/>
      <c r="CZ46" s="473"/>
      <c r="DA46" s="473"/>
      <c r="DB46" s="473"/>
      <c r="DC46" s="473"/>
      <c r="DD46" s="473"/>
      <c r="DE46" s="473"/>
      <c r="DF46" s="473"/>
      <c r="DG46" s="473"/>
      <c r="DH46" s="473"/>
      <c r="DI46" s="473"/>
      <c r="DJ46" s="473"/>
      <c r="DK46" s="473"/>
      <c r="DL46" s="473"/>
      <c r="DM46" s="473"/>
      <c r="DN46" s="473"/>
      <c r="DO46" s="473"/>
      <c r="DP46" s="473"/>
      <c r="DQ46" s="473"/>
      <c r="DR46" s="473"/>
      <c r="DS46" s="473"/>
      <c r="DT46" s="473"/>
      <c r="DU46" s="473"/>
      <c r="DV46" s="473"/>
      <c r="DW46" s="473"/>
      <c r="DX46" s="473"/>
      <c r="DY46" s="473"/>
      <c r="DZ46" s="473"/>
      <c r="EA46" s="473">
        <v>1</v>
      </c>
      <c r="EB46" s="473"/>
      <c r="EC46" s="473"/>
      <c r="ED46" s="473"/>
      <c r="EE46" s="473"/>
      <c r="EF46" s="473"/>
      <c r="EG46" s="473"/>
      <c r="EH46" s="473"/>
      <c r="EI46" s="473"/>
      <c r="EJ46" s="473"/>
    </row>
    <row r="47" spans="1:141" s="25" customFormat="1" ht="15.75" thickBot="1" x14ac:dyDescent="0.3">
      <c r="A47" s="526"/>
      <c r="B47" s="599"/>
      <c r="C47" s="329" t="s">
        <v>11</v>
      </c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5"/>
      <c r="BO47" s="475"/>
      <c r="BP47" s="475"/>
      <c r="BQ47" s="475"/>
      <c r="BR47" s="475"/>
      <c r="BS47" s="475"/>
      <c r="BT47" s="475"/>
      <c r="BU47" s="475"/>
      <c r="BV47" s="475"/>
      <c r="BW47" s="475"/>
      <c r="BX47" s="475"/>
      <c r="BY47" s="475"/>
      <c r="BZ47" s="475"/>
      <c r="CA47" s="475"/>
      <c r="CB47" s="475"/>
      <c r="CC47" s="475"/>
      <c r="CD47" s="475"/>
      <c r="CE47" s="475"/>
      <c r="CF47" s="475"/>
      <c r="CG47" s="475"/>
      <c r="CH47" s="475"/>
      <c r="CI47" s="475"/>
      <c r="CJ47" s="475"/>
      <c r="CK47" s="475"/>
      <c r="CL47" s="475"/>
      <c r="CM47" s="475"/>
      <c r="CN47" s="475"/>
      <c r="CO47" s="475"/>
      <c r="CP47" s="475"/>
      <c r="CQ47" s="475"/>
      <c r="CR47" s="475"/>
      <c r="CS47" s="475"/>
      <c r="CT47" s="475"/>
      <c r="CU47" s="475"/>
      <c r="CV47" s="475"/>
      <c r="CW47" s="475"/>
      <c r="CX47" s="475"/>
      <c r="CY47" s="475"/>
      <c r="CZ47" s="475"/>
      <c r="DA47" s="475"/>
      <c r="DB47" s="475"/>
      <c r="DC47" s="475"/>
      <c r="DD47" s="475"/>
      <c r="DE47" s="475"/>
      <c r="DF47" s="475"/>
      <c r="DG47" s="475"/>
      <c r="DH47" s="475"/>
      <c r="DI47" s="475"/>
      <c r="DJ47" s="475"/>
      <c r="DK47" s="475"/>
      <c r="DL47" s="475"/>
      <c r="DM47" s="475"/>
      <c r="DN47" s="475"/>
      <c r="DO47" s="475"/>
      <c r="DP47" s="475"/>
      <c r="DQ47" s="475"/>
      <c r="DR47" s="475"/>
      <c r="DS47" s="475"/>
      <c r="DT47" s="475"/>
      <c r="DU47" s="475"/>
      <c r="DV47" s="475"/>
      <c r="DW47" s="475"/>
      <c r="DX47" s="475"/>
      <c r="DY47" s="475"/>
      <c r="DZ47" s="475"/>
      <c r="EA47" s="475">
        <v>3.5049999999999999</v>
      </c>
      <c r="EB47" s="475"/>
      <c r="EC47" s="475"/>
      <c r="ED47" s="475"/>
      <c r="EE47" s="475"/>
      <c r="EF47" s="475"/>
      <c r="EG47" s="475"/>
      <c r="EH47" s="475"/>
      <c r="EI47" s="475"/>
      <c r="EJ47" s="475"/>
      <c r="EK47" s="487"/>
    </row>
    <row r="48" spans="1:141" s="25" customFormat="1" ht="17.25" customHeight="1" thickBot="1" x14ac:dyDescent="0.3">
      <c r="A48" s="397" t="s">
        <v>219</v>
      </c>
      <c r="B48" s="398" t="s">
        <v>122</v>
      </c>
      <c r="C48" s="399" t="s">
        <v>11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</row>
    <row r="49" spans="1:141" s="25" customFormat="1" ht="21.75" customHeight="1" thickBot="1" x14ac:dyDescent="0.3">
      <c r="A49" s="417"/>
      <c r="B49" s="418" t="s">
        <v>90</v>
      </c>
      <c r="C49" s="419" t="s">
        <v>11</v>
      </c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/>
      <c r="DZ49" s="466">
        <f>DZ13+DZ22+DZ37+DZ48</f>
        <v>0.77400000000000002</v>
      </c>
      <c r="EA49" s="466">
        <f>EA13+EA22+EA37+EA48</f>
        <v>5.2799999999999994</v>
      </c>
      <c r="EB49" s="466">
        <f t="shared" ref="EB49:EJ49" si="2">EB13+EB22+EB37+EB48</f>
        <v>0</v>
      </c>
      <c r="EC49" s="466"/>
      <c r="ED49" s="466">
        <f t="shared" si="2"/>
        <v>12.949</v>
      </c>
      <c r="EE49" s="466">
        <f t="shared" si="2"/>
        <v>9.1880000000000006</v>
      </c>
      <c r="EF49" s="466">
        <f t="shared" si="2"/>
        <v>13.888999999999999</v>
      </c>
      <c r="EG49" s="466">
        <f t="shared" si="2"/>
        <v>71.463999999999999</v>
      </c>
      <c r="EH49" s="466">
        <f t="shared" si="2"/>
        <v>3.9510000000000001</v>
      </c>
      <c r="EI49" s="466">
        <f t="shared" si="2"/>
        <v>1.9330000000000001</v>
      </c>
      <c r="EJ49" s="466">
        <f t="shared" si="2"/>
        <v>82.620999999999995</v>
      </c>
      <c r="EK49" s="466">
        <f>SUM(DY49:EJ49)</f>
        <v>202.04899999999998</v>
      </c>
    </row>
    <row r="50" spans="1:141" s="25" customFormat="1" ht="15" x14ac:dyDescent="0.25">
      <c r="A50" s="460"/>
      <c r="B50" s="200"/>
      <c r="C50" s="201"/>
      <c r="D50" s="203"/>
    </row>
    <row r="51" spans="1:141" s="25" customFormat="1" ht="15" x14ac:dyDescent="0.2">
      <c r="A51" s="460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</row>
    <row r="52" spans="1:141" s="25" customFormat="1" ht="15" x14ac:dyDescent="0.2">
      <c r="A52" s="460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</row>
    <row r="53" spans="1:141" s="25" customFormat="1" ht="15" x14ac:dyDescent="0.25">
      <c r="A53" s="461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</row>
    <row r="54" spans="1:141" ht="47.25" customHeight="1" x14ac:dyDescent="0.25">
      <c r="B54" s="89" t="s">
        <v>269</v>
      </c>
      <c r="C54" s="89"/>
    </row>
    <row r="55" spans="1:141" ht="41.25" customHeight="1" x14ac:dyDescent="0.25">
      <c r="B55" s="89" t="s">
        <v>243</v>
      </c>
      <c r="C55" s="89"/>
    </row>
    <row r="57" spans="1:141" ht="12.75" customHeight="1" x14ac:dyDescent="0.2"/>
    <row r="58" spans="1:141" s="16" customFormat="1" ht="15.75" x14ac:dyDescent="0.25">
      <c r="A58" s="2"/>
      <c r="C58" s="8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41" s="16" customFormat="1" ht="15.75" x14ac:dyDescent="0.25">
      <c r="A59" s="2"/>
      <c r="B59" s="2"/>
      <c r="C59" s="8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41" s="16" customFormat="1" ht="6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41" s="16" customFormat="1" hidden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41" s="16" customFormat="1" hidden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</sheetData>
  <mergeCells count="162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8:A39"/>
    <mergeCell ref="B38:B39"/>
    <mergeCell ref="A20:A21"/>
    <mergeCell ref="B20:B21"/>
    <mergeCell ref="A40:A41"/>
    <mergeCell ref="B40:B41"/>
    <mergeCell ref="A42:A43"/>
    <mergeCell ref="B42:B43"/>
    <mergeCell ref="A16:A17"/>
    <mergeCell ref="B16:B17"/>
    <mergeCell ref="A18:A19"/>
    <mergeCell ref="B18:B19"/>
    <mergeCell ref="A4:D4"/>
    <mergeCell ref="A10:A12"/>
    <mergeCell ref="B10:B12"/>
    <mergeCell ref="C10:C12"/>
    <mergeCell ref="A46:A47"/>
    <mergeCell ref="B46:B47"/>
    <mergeCell ref="A25:A26"/>
    <mergeCell ref="B25:B26"/>
    <mergeCell ref="A27:A28"/>
    <mergeCell ref="B27:B28"/>
    <mergeCell ref="A29:A30"/>
    <mergeCell ref="B29:B30"/>
    <mergeCell ref="A44:A45"/>
    <mergeCell ref="B44:B45"/>
    <mergeCell ref="A23:A24"/>
    <mergeCell ref="B23:B24"/>
    <mergeCell ref="A14:A15"/>
    <mergeCell ref="B14:B15"/>
    <mergeCell ref="B33:B34"/>
    <mergeCell ref="A35:A36"/>
    <mergeCell ref="B35:B36"/>
    <mergeCell ref="A31:A32"/>
    <mergeCell ref="B31:B32"/>
    <mergeCell ref="A33:A34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2020-01-28T06:23:50Z</cp:lastPrinted>
  <dcterms:created xsi:type="dcterms:W3CDTF">2004-01-06T09:02:21Z</dcterms:created>
  <dcterms:modified xsi:type="dcterms:W3CDTF">2020-01-28T06:26:48Z</dcterms:modified>
</cp:coreProperties>
</file>