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1.'!$A$1:$D$51</definedName>
  </definedNames>
  <calcPr calcId="144525"/>
</workbook>
</file>

<file path=xl/calcChain.xml><?xml version="1.0" encoding="utf-8"?>
<calcChain xmlns="http://schemas.openxmlformats.org/spreadsheetml/2006/main">
  <c r="EK45" i="40" l="1"/>
  <c r="DZ45" i="40"/>
  <c r="EA45" i="40"/>
  <c r="EB45" i="40"/>
  <c r="EC45" i="40"/>
  <c r="ED45" i="40"/>
  <c r="EE45" i="40"/>
  <c r="EF45" i="40"/>
  <c r="EG45" i="40"/>
  <c r="EH45" i="40"/>
  <c r="EI45" i="40"/>
  <c r="EJ45" i="40"/>
  <c r="DY45" i="40"/>
  <c r="DZ37" i="40"/>
  <c r="EA37" i="40"/>
  <c r="EB37" i="40"/>
  <c r="EC37" i="40"/>
  <c r="ED37" i="40"/>
  <c r="EE37" i="40"/>
  <c r="EF37" i="40"/>
  <c r="EG37" i="40"/>
  <c r="EH37" i="40"/>
  <c r="EI37" i="40"/>
  <c r="EJ37" i="40"/>
  <c r="DY37" i="40"/>
  <c r="DZ22" i="40"/>
  <c r="EA22" i="40"/>
  <c r="EB22" i="40"/>
  <c r="EC22" i="40"/>
  <c r="ED22" i="40"/>
  <c r="EE22" i="40"/>
  <c r="EF22" i="40"/>
  <c r="DY22" i="40"/>
  <c r="EH22" i="40"/>
  <c r="EI22" i="40"/>
  <c r="EJ22" i="40"/>
  <c r="EG22" i="40"/>
  <c r="DZ13" i="40"/>
  <c r="EA13" i="40"/>
  <c r="EB13" i="40"/>
  <c r="EC13" i="40"/>
  <c r="ED13" i="40"/>
  <c r="EE13" i="40"/>
  <c r="EF13" i="40"/>
  <c r="EG13" i="40"/>
  <c r="EH13" i="40"/>
  <c r="EI13" i="40"/>
  <c r="EJ13" i="40"/>
  <c r="DY13" i="40"/>
  <c r="EG40" i="40" l="1"/>
  <c r="EG24" i="40" l="1"/>
  <c r="EH43" i="40" l="1"/>
  <c r="EF41" i="40" l="1"/>
  <c r="EF40" i="40"/>
  <c r="EF36" i="40"/>
  <c r="EF35" i="40"/>
</calcChain>
</file>

<file path=xl/sharedStrings.xml><?xml version="1.0" encoding="utf-8"?>
<sst xmlns="http://schemas.openxmlformats.org/spreadsheetml/2006/main" count="730" uniqueCount="268">
  <si>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</si>
  <si>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</si>
  <si>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</si>
  <si>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</si>
  <si>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</si>
  <si>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</si>
  <si>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</si>
  <si>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</si>
  <si>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</si>
  <si>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</si>
  <si>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</si>
  <si>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</si>
  <si>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</si>
  <si>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</si>
  <si>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</si>
  <si>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</si>
  <si>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</si>
  <si>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</si>
  <si>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</si>
  <si>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</si>
  <si>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</si>
  <si>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</si>
  <si>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</si>
  <si>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</si>
  <si>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</si>
  <si>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</si>
  <si>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</si>
  <si>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</si>
  <si>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</si>
  <si>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</si>
  <si>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</si>
  <si>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</si>
  <si>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</si>
  <si>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</si>
  <si>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</si>
  <si>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</si>
  <si>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</si>
  <si>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</si>
  <si>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</si>
  <si>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</si>
  <si>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</si>
  <si>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</si>
  <si>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</si>
  <si>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</si>
  <si>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</si>
  <si>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</si>
  <si>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</si>
  <si>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</si>
  <si>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</si>
  <si>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</si>
  <si>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</si>
  <si>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</si>
  <si>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</si>
  <si>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</si>
  <si>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</si>
  <si>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</si>
  <si>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</si>
  <si>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</si>
  <si>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</si>
  <si>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</si>
  <si>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</si>
  <si>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</si>
  <si>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</si>
  <si>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</si>
  <si>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</si>
  <si>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</si>
  <si>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</si>
  <si>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</si>
  <si>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</si>
  <si>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</si>
  <si>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</si>
  <si>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</si>
  <si>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</si>
  <si>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</si>
  <si>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</si>
  <si>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</si>
  <si>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</si>
  <si>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</si>
  <si>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</si>
  <si>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</si>
  <si>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</si>
  <si>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</si>
  <si>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</si>
  <si>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</si>
  <si>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</si>
  <si>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</si>
  <si>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</si>
  <si>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</si>
  <si>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</si>
  <si>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</si>
  <si>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</si>
  <si>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</si>
  <si>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</si>
  <si>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</si>
  <si>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</si>
  <si>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</si>
  <si>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</si>
  <si>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</si>
  <si>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</si>
  <si>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</si>
  <si>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</si>
  <si>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</si>
  <si>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</si>
  <si>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</si>
  <si>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</si>
  <si>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</si>
  <si>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</si>
  <si>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</si>
  <si>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</si>
  <si>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</si>
  <si>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</si>
  <si>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</si>
  <si>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</si>
  <si>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</si>
  <si>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</si>
  <si>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</si>
  <si>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</si>
  <si>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</si>
  <si>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</si>
  <si>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</si>
  <si>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</si>
  <si>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</si>
  <si>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</si>
  <si>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</si>
  <si>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</si>
  <si>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</si>
  <si>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</si>
  <si>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</si>
  <si>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</si>
  <si>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</si>
  <si>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</si>
  <si>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</si>
  <si>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</si>
  <si>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</si>
  <si>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</si>
  <si>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</si>
  <si>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</si>
  <si>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</si>
  <si>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</si>
  <si>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</si>
  <si>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</si>
  <si>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</si>
  <si>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</si>
  <si>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</si>
  <si>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</si>
  <si>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</si>
  <si>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</si>
  <si>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</si>
  <si>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</si>
  <si>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</si>
  <si>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</si>
  <si>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</si>
  <si>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</si>
  <si>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</si>
  <si>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</si>
  <si>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</si>
  <si>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</si>
  <si>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</si>
  <si>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</si>
  <si>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</si>
  <si>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</si>
  <si>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</si>
  <si>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</si>
  <si>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</si>
  <si>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</si>
  <si>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</si>
  <si>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</si>
  <si>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</si>
  <si>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</si>
  <si>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</si>
  <si>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</si>
  <si>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</si>
  <si>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</si>
  <si>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</si>
  <si>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</si>
  <si>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</si>
  <si>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</si>
  <si>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</si>
  <si>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</si>
  <si>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</si>
  <si>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</si>
  <si>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</si>
  <si>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</si>
  <si>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</si>
  <si>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</si>
  <si>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</si>
  <si>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</si>
  <si>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</si>
  <si>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</si>
  <si>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</si>
  <si>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</si>
  <si>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</si>
  <si>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</si>
  <si>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</si>
  <si>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</si>
  <si>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</si>
  <si>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</si>
  <si>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</si>
  <si>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</si>
  <si>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</si>
  <si>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</si>
  <si>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</si>
  <si>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</si>
  <si>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</si>
  <si>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</si>
  <si>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</si>
  <si>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</si>
  <si>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</si>
  <si>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</si>
  <si>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</si>
  <si>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</si>
  <si>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</si>
  <si>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</si>
  <si>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</si>
  <si>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</si>
  <si>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</si>
  <si>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</si>
  <si>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</si>
  <si>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</si>
  <si>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</si>
  <si>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</si>
  <si>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</si>
  <si>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</si>
  <si>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</si>
  <si>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</si>
  <si>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</si>
  <si>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</si>
  <si>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</si>
  <si>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</si>
  <si>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</si>
  <si>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</si>
  <si>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</si>
  <si>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</si>
  <si>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</si>
  <si>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</si>
  <si>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</si>
  <si>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</si>
  <si>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</si>
  <si>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</si>
  <si>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</si>
  <si>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</si>
  <si>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</si>
  <si>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</si>
  <si>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</si>
  <si>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</si>
  <si>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</si>
  <si>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</si>
  <si>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</si>
  <si>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</si>
  <si>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</si>
  <si>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</si>
  <si>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</si>
  <si>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</si>
  <si>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</si>
  <si>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</si>
  <si>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</si>
  <si>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</si>
  <si>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Скобяные изделия (ручки, доводчики)</t>
  </si>
  <si>
    <t xml:space="preserve">Замена и ремонт аппаратов защиты, замена установочной арматуры, светильников </t>
  </si>
  <si>
    <t>Установка упоров дверных, отбойников на стены, замена стекла</t>
  </si>
  <si>
    <t>Замена манометров</t>
  </si>
  <si>
    <t>Замена дверных блоков в парадные</t>
  </si>
  <si>
    <t>систем канализации (дренажные насосы с обвязкой)</t>
  </si>
  <si>
    <t>Автоматизация наружного освещения</t>
  </si>
  <si>
    <t>Заделка трещин в штукатурном слое силиконовым герметиком</t>
  </si>
  <si>
    <t>пм</t>
  </si>
  <si>
    <t>Отчет по текущему ремонту общего имущества в многоквартирном доме № 41 корп.3 по ул. Загородная на 2019 год.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</si>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</sst>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8"/>
  <sheetViews>
    <sheetView tabSelected="1" view="pageBreakPreview" zoomScaleNormal="70" zoomScaleSheetLayoutView="100" workbookViewId="0">
      <selection activeCell="A51" sqref="A4:EK51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590" t="s">
        <v>266</v>
      </c>
      <c r="B4" s="590"/>
      <c r="C4" s="590"/>
      <c r="D4" s="590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01" t="s">
        <v>0</v>
      </c>
      <c r="B10" s="503" t="s">
        <v>1</v>
      </c>
      <c r="C10" s="591" t="s">
        <v>2</v>
      </c>
      <c r="D10" s="605" t="s">
        <v>241</v>
      </c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5"/>
      <c r="BE10" s="605"/>
      <c r="BF10" s="605"/>
      <c r="BG10" s="605"/>
      <c r="BH10" s="605"/>
      <c r="BI10" s="605"/>
      <c r="BJ10" s="605"/>
      <c r="BK10" s="605"/>
      <c r="BL10" s="605"/>
      <c r="BM10" s="605"/>
      <c r="BN10" s="605"/>
      <c r="BO10" s="605"/>
      <c r="BP10" s="605"/>
      <c r="BQ10" s="605"/>
      <c r="BR10" s="605"/>
      <c r="BS10" s="605"/>
      <c r="BT10" s="605"/>
      <c r="BU10" s="605"/>
      <c r="BV10" s="605"/>
      <c r="BW10" s="605"/>
      <c r="BX10" s="605"/>
      <c r="BY10" s="605"/>
      <c r="BZ10" s="605"/>
      <c r="CA10" s="605"/>
      <c r="CB10" s="605"/>
      <c r="CC10" s="605"/>
      <c r="CD10" s="605"/>
      <c r="CE10" s="605"/>
      <c r="CF10" s="605"/>
      <c r="CG10" s="605"/>
      <c r="CH10" s="605"/>
      <c r="CI10" s="605"/>
      <c r="CJ10" s="605"/>
      <c r="CK10" s="605"/>
      <c r="CL10" s="605"/>
      <c r="CM10" s="605"/>
      <c r="CN10" s="605"/>
      <c r="CO10" s="605"/>
      <c r="CP10" s="605"/>
      <c r="CQ10" s="605"/>
      <c r="CR10" s="605"/>
      <c r="CS10" s="605"/>
      <c r="CT10" s="605"/>
      <c r="CU10" s="605"/>
      <c r="CV10" s="605"/>
      <c r="CW10" s="605"/>
      <c r="CX10" s="605"/>
      <c r="CY10" s="605"/>
      <c r="CZ10" s="605"/>
      <c r="DA10" s="605"/>
      <c r="DB10" s="605"/>
      <c r="DC10" s="605"/>
      <c r="DD10" s="605"/>
      <c r="DE10" s="605"/>
      <c r="DF10" s="605"/>
      <c r="DG10" s="605"/>
      <c r="DH10" s="605"/>
      <c r="DI10" s="605"/>
      <c r="DJ10" s="605"/>
      <c r="DK10" s="605"/>
      <c r="DL10" s="605"/>
      <c r="DM10" s="605"/>
      <c r="DN10" s="605"/>
      <c r="DO10" s="605"/>
      <c r="DP10" s="605"/>
      <c r="DQ10" s="605"/>
      <c r="DR10" s="605"/>
      <c r="DS10" s="605"/>
      <c r="DT10" s="605"/>
      <c r="DU10" s="605"/>
      <c r="DV10" s="605"/>
      <c r="DW10" s="605"/>
      <c r="DX10" s="561"/>
      <c r="DY10" s="611" t="s">
        <v>245</v>
      </c>
      <c r="DZ10" s="484" t="s">
        <v>246</v>
      </c>
      <c r="EA10" s="484" t="s">
        <v>247</v>
      </c>
      <c r="EB10" s="484" t="s">
        <v>248</v>
      </c>
      <c r="EC10" s="484" t="s">
        <v>249</v>
      </c>
      <c r="ED10" s="484" t="s">
        <v>250</v>
      </c>
      <c r="EE10" s="484" t="s">
        <v>251</v>
      </c>
      <c r="EF10" s="484" t="s">
        <v>252</v>
      </c>
      <c r="EG10" s="484" t="s">
        <v>253</v>
      </c>
      <c r="EH10" s="484" t="s">
        <v>254</v>
      </c>
      <c r="EI10" s="484" t="s">
        <v>255</v>
      </c>
      <c r="EJ10" s="480" t="s">
        <v>256</v>
      </c>
    </row>
    <row r="11" spans="1:140" ht="25.5" customHeight="1" x14ac:dyDescent="0.2">
      <c r="A11" s="583"/>
      <c r="B11" s="584"/>
      <c r="C11" s="592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6"/>
      <c r="AW11" s="606"/>
      <c r="AX11" s="606"/>
      <c r="AY11" s="606"/>
      <c r="AZ11" s="606"/>
      <c r="BA11" s="606"/>
      <c r="BB11" s="606"/>
      <c r="BC11" s="606"/>
      <c r="BD11" s="606"/>
      <c r="BE11" s="606"/>
      <c r="BF11" s="606"/>
      <c r="BG11" s="606"/>
      <c r="BH11" s="606"/>
      <c r="BI11" s="606"/>
      <c r="BJ11" s="606"/>
      <c r="BK11" s="606"/>
      <c r="BL11" s="606"/>
      <c r="BM11" s="606"/>
      <c r="BN11" s="606"/>
      <c r="BO11" s="606"/>
      <c r="BP11" s="606"/>
      <c r="BQ11" s="606"/>
      <c r="BR11" s="606"/>
      <c r="BS11" s="606"/>
      <c r="BT11" s="606"/>
      <c r="BU11" s="606"/>
      <c r="BV11" s="606"/>
      <c r="BW11" s="606"/>
      <c r="BX11" s="606"/>
      <c r="BY11" s="606"/>
      <c r="BZ11" s="606"/>
      <c r="CA11" s="606"/>
      <c r="CB11" s="606"/>
      <c r="CC11" s="606"/>
      <c r="CD11" s="606"/>
      <c r="CE11" s="606"/>
      <c r="CF11" s="606"/>
      <c r="CG11" s="606"/>
      <c r="CH11" s="606"/>
      <c r="CI11" s="606"/>
      <c r="CJ11" s="606"/>
      <c r="CK11" s="606"/>
      <c r="CL11" s="606"/>
      <c r="CM11" s="606"/>
      <c r="CN11" s="606"/>
      <c r="CO11" s="606"/>
      <c r="CP11" s="606"/>
      <c r="CQ11" s="606"/>
      <c r="CR11" s="606"/>
      <c r="CS11" s="606"/>
      <c r="CT11" s="606"/>
      <c r="CU11" s="606"/>
      <c r="CV11" s="606"/>
      <c r="CW11" s="606"/>
      <c r="CX11" s="606"/>
      <c r="CY11" s="606"/>
      <c r="CZ11" s="606"/>
      <c r="DA11" s="606"/>
      <c r="DB11" s="606"/>
      <c r="DC11" s="606"/>
      <c r="DD11" s="606"/>
      <c r="DE11" s="606"/>
      <c r="DF11" s="606"/>
      <c r="DG11" s="606"/>
      <c r="DH11" s="606"/>
      <c r="DI11" s="606"/>
      <c r="DJ11" s="606"/>
      <c r="DK11" s="606"/>
      <c r="DL11" s="606"/>
      <c r="DM11" s="606"/>
      <c r="DN11" s="606"/>
      <c r="DO11" s="606"/>
      <c r="DP11" s="606"/>
      <c r="DQ11" s="606"/>
      <c r="DR11" s="606"/>
      <c r="DS11" s="606"/>
      <c r="DT11" s="606"/>
      <c r="DU11" s="606"/>
      <c r="DV11" s="606"/>
      <c r="DW11" s="606"/>
      <c r="DX11" s="610"/>
      <c r="DY11" s="612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81"/>
    </row>
    <row r="12" spans="1:140" ht="13.5" customHeight="1" thickBot="1" x14ac:dyDescent="0.25">
      <c r="A12" s="583"/>
      <c r="B12" s="584"/>
      <c r="C12" s="592"/>
      <c r="D12" s="477" t="s">
        <v>242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9"/>
      <c r="DY12" s="483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2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>
        <f>DY15+DY17+DY19+DY21</f>
        <v>0</v>
      </c>
      <c r="DZ13" s="476">
        <f t="shared" ref="DZ13:EJ13" si="0">DZ15+DZ17+DZ19+DZ21</f>
        <v>0</v>
      </c>
      <c r="EA13" s="476">
        <f t="shared" si="0"/>
        <v>0</v>
      </c>
      <c r="EB13" s="476">
        <f t="shared" si="0"/>
        <v>0</v>
      </c>
      <c r="EC13" s="476">
        <f t="shared" si="0"/>
        <v>0</v>
      </c>
      <c r="ED13" s="476">
        <f t="shared" si="0"/>
        <v>0</v>
      </c>
      <c r="EE13" s="476">
        <f t="shared" si="0"/>
        <v>4.66</v>
      </c>
      <c r="EF13" s="476">
        <f t="shared" si="0"/>
        <v>0</v>
      </c>
      <c r="EG13" s="476">
        <f t="shared" si="0"/>
        <v>90.097000000000008</v>
      </c>
      <c r="EH13" s="476">
        <f t="shared" si="0"/>
        <v>0</v>
      </c>
      <c r="EI13" s="476">
        <f t="shared" si="0"/>
        <v>1.169</v>
      </c>
      <c r="EJ13" s="476">
        <f t="shared" si="0"/>
        <v>13.593999999999999</v>
      </c>
    </row>
    <row r="14" spans="1:140" s="25" customFormat="1" ht="15" x14ac:dyDescent="0.25">
      <c r="A14" s="520" t="s">
        <v>244</v>
      </c>
      <c r="B14" s="601" t="s">
        <v>257</v>
      </c>
      <c r="C14" s="350" t="s">
        <v>28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2">
        <v>1</v>
      </c>
      <c r="EJ14" s="490"/>
    </row>
    <row r="15" spans="1:140" s="25" customFormat="1" ht="16.5" customHeight="1" x14ac:dyDescent="0.25">
      <c r="A15" s="532"/>
      <c r="B15" s="578"/>
      <c r="C15" s="191" t="s">
        <v>11</v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491"/>
      <c r="BG15" s="491"/>
      <c r="BH15" s="491"/>
      <c r="BI15" s="491"/>
      <c r="BJ15" s="491"/>
      <c r="BK15" s="491"/>
      <c r="BL15" s="491"/>
      <c r="BM15" s="491"/>
      <c r="BN15" s="491"/>
      <c r="BO15" s="491"/>
      <c r="BP15" s="491"/>
      <c r="BQ15" s="491"/>
      <c r="BR15" s="491"/>
      <c r="BS15" s="491"/>
      <c r="BT15" s="491"/>
      <c r="BU15" s="491"/>
      <c r="BV15" s="491"/>
      <c r="BW15" s="491"/>
      <c r="BX15" s="491"/>
      <c r="BY15" s="491"/>
      <c r="BZ15" s="491"/>
      <c r="CA15" s="491"/>
      <c r="CB15" s="491"/>
      <c r="CC15" s="491"/>
      <c r="CD15" s="491"/>
      <c r="CE15" s="491"/>
      <c r="CF15" s="491"/>
      <c r="CG15" s="491"/>
      <c r="CH15" s="491"/>
      <c r="CI15" s="491"/>
      <c r="CJ15" s="491"/>
      <c r="CK15" s="491"/>
      <c r="CL15" s="491"/>
      <c r="CM15" s="491"/>
      <c r="CN15" s="491"/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1"/>
      <c r="DG15" s="491"/>
      <c r="DH15" s="491"/>
      <c r="DI15" s="491"/>
      <c r="DJ15" s="491"/>
      <c r="DK15" s="491"/>
      <c r="DL15" s="491"/>
      <c r="DM15" s="491"/>
      <c r="DN15" s="491"/>
      <c r="DO15" s="491"/>
      <c r="DP15" s="491"/>
      <c r="DQ15" s="491"/>
      <c r="DR15" s="491"/>
      <c r="DS15" s="491"/>
      <c r="DT15" s="491"/>
      <c r="DU15" s="491"/>
      <c r="DV15" s="491"/>
      <c r="DW15" s="491"/>
      <c r="DX15" s="491"/>
      <c r="DY15" s="491"/>
      <c r="DZ15" s="491"/>
      <c r="EA15" s="491"/>
      <c r="EB15" s="491"/>
      <c r="EC15" s="491"/>
      <c r="ED15" s="491"/>
      <c r="EE15" s="491"/>
      <c r="EF15" s="491"/>
      <c r="EG15" s="491"/>
      <c r="EH15" s="491"/>
      <c r="EI15" s="468">
        <v>1.169</v>
      </c>
      <c r="EJ15" s="491"/>
    </row>
    <row r="16" spans="1:140" s="25" customFormat="1" ht="17.25" customHeight="1" x14ac:dyDescent="0.25">
      <c r="A16" s="532" t="s">
        <v>16</v>
      </c>
      <c r="B16" s="578" t="s">
        <v>259</v>
      </c>
      <c r="C16" s="191" t="s">
        <v>28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71"/>
      <c r="DZ16" s="471"/>
      <c r="EA16" s="471"/>
      <c r="EB16" s="471"/>
      <c r="EC16" s="471"/>
      <c r="ED16" s="471"/>
      <c r="EE16" s="471">
        <v>6</v>
      </c>
      <c r="EF16" s="471"/>
      <c r="EG16" s="471">
        <v>2</v>
      </c>
      <c r="EH16" s="471"/>
      <c r="EI16" s="471"/>
      <c r="EJ16" s="471"/>
    </row>
    <row r="17" spans="1:140" s="25" customFormat="1" ht="15" customHeight="1" thickBot="1" x14ac:dyDescent="0.3">
      <c r="A17" s="532"/>
      <c r="B17" s="578"/>
      <c r="C17" s="191" t="s">
        <v>11</v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68"/>
      <c r="DZ17" s="468"/>
      <c r="EA17" s="468"/>
      <c r="EB17" s="468"/>
      <c r="EC17" s="468"/>
      <c r="ED17" s="468"/>
      <c r="EE17" s="468">
        <v>4.66</v>
      </c>
      <c r="EF17" s="468"/>
      <c r="EG17" s="468">
        <v>0.433</v>
      </c>
      <c r="EH17" s="468"/>
      <c r="EI17" s="468"/>
      <c r="EJ17" s="468"/>
    </row>
    <row r="18" spans="1:140" s="25" customFormat="1" ht="15" customHeight="1" x14ac:dyDescent="0.25">
      <c r="A18" s="532" t="s">
        <v>18</v>
      </c>
      <c r="B18" s="601" t="s">
        <v>264</v>
      </c>
      <c r="C18" s="350" t="s">
        <v>265</v>
      </c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71"/>
      <c r="DZ18" s="471"/>
      <c r="EA18" s="471"/>
      <c r="EB18" s="471"/>
      <c r="EC18" s="471"/>
      <c r="ED18" s="471"/>
      <c r="EE18" s="471"/>
      <c r="EF18" s="471"/>
      <c r="EG18" s="471"/>
      <c r="EH18" s="471"/>
      <c r="EI18" s="471"/>
      <c r="EJ18" s="471">
        <v>68</v>
      </c>
    </row>
    <row r="19" spans="1:140" s="25" customFormat="1" ht="15" customHeight="1" x14ac:dyDescent="0.25">
      <c r="A19" s="532"/>
      <c r="B19" s="578"/>
      <c r="C19" s="191" t="s">
        <v>43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1"/>
      <c r="BE19" s="491"/>
      <c r="BF19" s="491"/>
      <c r="BG19" s="491"/>
      <c r="BH19" s="491"/>
      <c r="BI19" s="491"/>
      <c r="BJ19" s="491"/>
      <c r="BK19" s="491"/>
      <c r="BL19" s="491"/>
      <c r="BM19" s="491"/>
      <c r="BN19" s="491"/>
      <c r="BO19" s="491"/>
      <c r="BP19" s="491"/>
      <c r="BQ19" s="491"/>
      <c r="BR19" s="491"/>
      <c r="BS19" s="491"/>
      <c r="BT19" s="491"/>
      <c r="BU19" s="491"/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>
        <v>13.593999999999999</v>
      </c>
    </row>
    <row r="20" spans="1:140" s="25" customFormat="1" ht="15" customHeight="1" x14ac:dyDescent="0.25">
      <c r="A20" s="532" t="s">
        <v>57</v>
      </c>
      <c r="B20" s="578" t="s">
        <v>261</v>
      </c>
      <c r="C20" s="191" t="s">
        <v>28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71"/>
      <c r="DZ20" s="471"/>
      <c r="EA20" s="471"/>
      <c r="EB20" s="471"/>
      <c r="EC20" s="471"/>
      <c r="ED20" s="471"/>
      <c r="EE20" s="471"/>
      <c r="EF20" s="471"/>
      <c r="EG20" s="471">
        <v>2</v>
      </c>
      <c r="EH20" s="471"/>
      <c r="EI20" s="471"/>
      <c r="EJ20" s="471"/>
    </row>
    <row r="21" spans="1:140" s="25" customFormat="1" ht="21" customHeight="1" thickBot="1" x14ac:dyDescent="0.3">
      <c r="A21" s="532"/>
      <c r="B21" s="578"/>
      <c r="C21" s="191" t="s">
        <v>11</v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68"/>
      <c r="DZ21" s="468"/>
      <c r="EA21" s="468"/>
      <c r="EB21" s="468"/>
      <c r="EC21" s="468"/>
      <c r="ED21" s="468"/>
      <c r="EE21" s="468"/>
      <c r="EF21" s="468"/>
      <c r="EG21" s="468">
        <v>89.664000000000001</v>
      </c>
      <c r="EH21" s="468"/>
      <c r="EI21" s="468"/>
      <c r="EJ21" s="468"/>
    </row>
    <row r="22" spans="1:140" s="25" customFormat="1" ht="15.75" thickBot="1" x14ac:dyDescent="0.3">
      <c r="A22" s="397" t="s">
        <v>75</v>
      </c>
      <c r="B22" s="454" t="s">
        <v>76</v>
      </c>
      <c r="C22" s="399" t="s">
        <v>11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94">
        <f>DY24+DY34+DY36</f>
        <v>0</v>
      </c>
      <c r="DZ22" s="494">
        <f t="shared" ref="DZ22:EF22" si="1">DZ24+DZ34+DZ36</f>
        <v>0</v>
      </c>
      <c r="EA22" s="494">
        <f t="shared" si="1"/>
        <v>3.2109999999999999</v>
      </c>
      <c r="EB22" s="494">
        <f t="shared" si="1"/>
        <v>0</v>
      </c>
      <c r="EC22" s="494">
        <f t="shared" si="1"/>
        <v>0</v>
      </c>
      <c r="ED22" s="494">
        <f t="shared" si="1"/>
        <v>1.367</v>
      </c>
      <c r="EE22" s="494">
        <f t="shared" si="1"/>
        <v>3.4990000000000001</v>
      </c>
      <c r="EF22" s="494">
        <f t="shared" si="1"/>
        <v>2.1850000000000001</v>
      </c>
      <c r="EG22" s="494">
        <f>EG24+EG34+EG36</f>
        <v>37.64</v>
      </c>
      <c r="EH22" s="494">
        <f t="shared" ref="EH22:EJ22" si="2">EH24+EH34+EH36</f>
        <v>0</v>
      </c>
      <c r="EI22" s="494">
        <f t="shared" si="2"/>
        <v>0</v>
      </c>
      <c r="EJ22" s="494">
        <f t="shared" si="2"/>
        <v>5.532</v>
      </c>
    </row>
    <row r="23" spans="1:140" s="25" customFormat="1" ht="15" x14ac:dyDescent="0.25">
      <c r="A23" s="597" t="s">
        <v>205</v>
      </c>
      <c r="B23" s="599" t="s">
        <v>206</v>
      </c>
      <c r="C23" s="467" t="s">
        <v>17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0" s="25" customFormat="1" ht="15" x14ac:dyDescent="0.25">
      <c r="A24" s="598"/>
      <c r="B24" s="600"/>
      <c r="C24" s="462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>
        <f>EG26+EG28+EG30+EG32</f>
        <v>36.136000000000003</v>
      </c>
      <c r="EH24" s="468"/>
      <c r="EI24" s="468"/>
      <c r="EJ24" s="468"/>
    </row>
    <row r="25" spans="1:140" ht="15" x14ac:dyDescent="0.25">
      <c r="A25" s="532" t="s">
        <v>229</v>
      </c>
      <c r="B25" s="533" t="s">
        <v>19</v>
      </c>
      <c r="C25" s="191" t="s">
        <v>20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ht="15" x14ac:dyDescent="0.25">
      <c r="A26" s="532"/>
      <c r="B26" s="533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0" ht="15" x14ac:dyDescent="0.25">
      <c r="A27" s="532" t="s">
        <v>230</v>
      </c>
      <c r="B27" s="533" t="s">
        <v>21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0" ht="15" x14ac:dyDescent="0.25">
      <c r="A28" s="532"/>
      <c r="B28" s="533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0" ht="15" x14ac:dyDescent="0.25">
      <c r="A29" s="532" t="s">
        <v>231</v>
      </c>
      <c r="B29" s="533" t="s">
        <v>22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0" ht="15" x14ac:dyDescent="0.25">
      <c r="A30" s="532"/>
      <c r="B30" s="533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0" ht="15" x14ac:dyDescent="0.25">
      <c r="A31" s="532" t="s">
        <v>232</v>
      </c>
      <c r="B31" s="533" t="s">
        <v>262</v>
      </c>
      <c r="C31" s="191" t="s">
        <v>17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</row>
    <row r="32" spans="1:140" ht="15.75" customHeight="1" x14ac:dyDescent="0.25">
      <c r="A32" s="535"/>
      <c r="B32" s="604"/>
      <c r="C32" s="344" t="s">
        <v>11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>
        <v>36.136000000000003</v>
      </c>
      <c r="EH32" s="471"/>
      <c r="EI32" s="471"/>
      <c r="EJ32" s="471"/>
    </row>
    <row r="33" spans="1:141" ht="15" x14ac:dyDescent="0.25">
      <c r="A33" s="532" t="s">
        <v>112</v>
      </c>
      <c r="B33" s="577" t="s">
        <v>260</v>
      </c>
      <c r="C33" s="191" t="s">
        <v>28</v>
      </c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>
        <v>3</v>
      </c>
      <c r="EF33" s="468"/>
      <c r="EG33" s="468"/>
      <c r="EH33" s="468"/>
      <c r="EI33" s="468"/>
      <c r="EJ33" s="468"/>
    </row>
    <row r="34" spans="1:141" ht="15" x14ac:dyDescent="0.25">
      <c r="A34" s="532"/>
      <c r="B34" s="577"/>
      <c r="C34" s="191" t="s">
        <v>11</v>
      </c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8"/>
      <c r="BZ34" s="468"/>
      <c r="CA34" s="468"/>
      <c r="CB34" s="468"/>
      <c r="CC34" s="468"/>
      <c r="CD34" s="468"/>
      <c r="CE34" s="468"/>
      <c r="CF34" s="468"/>
      <c r="CG34" s="468"/>
      <c r="CH34" s="468"/>
      <c r="CI34" s="468"/>
      <c r="CJ34" s="468"/>
      <c r="CK34" s="468"/>
      <c r="CL34" s="468"/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8"/>
      <c r="DA34" s="468"/>
      <c r="DB34" s="468"/>
      <c r="DC34" s="468"/>
      <c r="DD34" s="468"/>
      <c r="DE34" s="468"/>
      <c r="DF34" s="468"/>
      <c r="DG34" s="468"/>
      <c r="DH34" s="468"/>
      <c r="DI34" s="468"/>
      <c r="DJ34" s="468"/>
      <c r="DK34" s="468"/>
      <c r="DL34" s="468"/>
      <c r="DM34" s="468"/>
      <c r="DN34" s="468"/>
      <c r="DO34" s="468"/>
      <c r="DP34" s="468"/>
      <c r="DQ34" s="468"/>
      <c r="DR34" s="468"/>
      <c r="DS34" s="468"/>
      <c r="DT34" s="468"/>
      <c r="DU34" s="468"/>
      <c r="DV34" s="468"/>
      <c r="DW34" s="468"/>
      <c r="DX34" s="468"/>
      <c r="DY34" s="468"/>
      <c r="DZ34" s="468"/>
      <c r="EA34" s="468"/>
      <c r="EB34" s="468"/>
      <c r="EC34" s="468"/>
      <c r="ED34" s="468"/>
      <c r="EE34" s="468">
        <v>3.4990000000000001</v>
      </c>
      <c r="EF34" s="468"/>
      <c r="EG34" s="468"/>
      <c r="EH34" s="468"/>
      <c r="EI34" s="468"/>
      <c r="EJ34" s="468"/>
    </row>
    <row r="35" spans="1:141" ht="15" x14ac:dyDescent="0.25">
      <c r="A35" s="534" t="s">
        <v>48</v>
      </c>
      <c r="B35" s="602" t="s">
        <v>216</v>
      </c>
      <c r="C35" s="335" t="s">
        <v>28</v>
      </c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0"/>
      <c r="AO35" s="470"/>
      <c r="AP35" s="470"/>
      <c r="AQ35" s="470"/>
      <c r="AR35" s="470"/>
      <c r="AS35" s="470"/>
      <c r="AT35" s="470"/>
      <c r="AU35" s="470"/>
      <c r="AV35" s="470"/>
      <c r="AW35" s="470"/>
      <c r="AX35" s="470"/>
      <c r="AY35" s="470"/>
      <c r="AZ35" s="470"/>
      <c r="BA35" s="470"/>
      <c r="BB35" s="470"/>
      <c r="BC35" s="470"/>
      <c r="BD35" s="470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>
        <v>4</v>
      </c>
      <c r="EB35" s="470"/>
      <c r="EC35" s="470"/>
      <c r="ED35" s="470">
        <v>2</v>
      </c>
      <c r="EE35" s="470"/>
      <c r="EF35" s="470">
        <f>2+1</f>
        <v>3</v>
      </c>
      <c r="EG35" s="470">
        <v>2</v>
      </c>
      <c r="EH35" s="470"/>
      <c r="EI35" s="470"/>
      <c r="EJ35" s="470">
        <v>7</v>
      </c>
    </row>
    <row r="36" spans="1:141" ht="15.75" thickBot="1" x14ac:dyDescent="0.3">
      <c r="A36" s="521"/>
      <c r="B36" s="603"/>
      <c r="C36" s="329" t="s">
        <v>11</v>
      </c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69"/>
      <c r="DM36" s="469"/>
      <c r="DN36" s="469"/>
      <c r="DO36" s="469"/>
      <c r="DP36" s="469"/>
      <c r="DQ36" s="469"/>
      <c r="DR36" s="469"/>
      <c r="DS36" s="469"/>
      <c r="DT36" s="469"/>
      <c r="DU36" s="469"/>
      <c r="DV36" s="469"/>
      <c r="DW36" s="469"/>
      <c r="DX36" s="469"/>
      <c r="DY36" s="469"/>
      <c r="DZ36" s="469"/>
      <c r="EA36" s="469">
        <v>3.2109999999999999</v>
      </c>
      <c r="EB36" s="469"/>
      <c r="EC36" s="469"/>
      <c r="ED36" s="469">
        <v>1.367</v>
      </c>
      <c r="EE36" s="469"/>
      <c r="EF36" s="469">
        <f>1.428+0.757</f>
        <v>2.1850000000000001</v>
      </c>
      <c r="EG36" s="469">
        <v>1.504</v>
      </c>
      <c r="EH36" s="469"/>
      <c r="EI36" s="469"/>
      <c r="EJ36" s="469">
        <v>5.532</v>
      </c>
    </row>
    <row r="37" spans="1:141" s="25" customFormat="1" ht="15.75" thickBot="1" x14ac:dyDescent="0.3">
      <c r="A37" s="464" t="s">
        <v>87</v>
      </c>
      <c r="B37" s="454" t="s">
        <v>85</v>
      </c>
      <c r="C37" s="399" t="s">
        <v>11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DY39+DY41+DY43</f>
        <v>0</v>
      </c>
      <c r="DZ37" s="465">
        <f t="shared" ref="DZ37:EJ37" si="3">DZ39+DZ41+DZ43</f>
        <v>0</v>
      </c>
      <c r="EA37" s="465">
        <f t="shared" si="3"/>
        <v>1.5680000000000001</v>
      </c>
      <c r="EB37" s="465">
        <f t="shared" si="3"/>
        <v>0</v>
      </c>
      <c r="EC37" s="465">
        <f t="shared" si="3"/>
        <v>0</v>
      </c>
      <c r="ED37" s="465">
        <f t="shared" si="3"/>
        <v>2.3109999999999999</v>
      </c>
      <c r="EE37" s="465">
        <f t="shared" si="3"/>
        <v>0</v>
      </c>
      <c r="EF37" s="465">
        <f t="shared" si="3"/>
        <v>25.903000000000002</v>
      </c>
      <c r="EG37" s="465">
        <f t="shared" si="3"/>
        <v>43.222999999999999</v>
      </c>
      <c r="EH37" s="465">
        <f t="shared" si="3"/>
        <v>3.9510000000000001</v>
      </c>
      <c r="EI37" s="465">
        <f t="shared" si="3"/>
        <v>0</v>
      </c>
      <c r="EJ37" s="465">
        <f t="shared" si="3"/>
        <v>0</v>
      </c>
    </row>
    <row r="38" spans="1:141" s="25" customFormat="1" ht="15" x14ac:dyDescent="0.25">
      <c r="A38" s="607">
        <v>25</v>
      </c>
      <c r="B38" s="609" t="s">
        <v>217</v>
      </c>
      <c r="C38" s="335" t="s">
        <v>17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3"/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73"/>
      <c r="CF38" s="473"/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3"/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3"/>
      <c r="DF38" s="473"/>
      <c r="DG38" s="473"/>
      <c r="DH38" s="473"/>
      <c r="DI38" s="473"/>
      <c r="DJ38" s="473"/>
      <c r="DK38" s="473"/>
      <c r="DL38" s="473"/>
      <c r="DM38" s="473"/>
      <c r="DN38" s="473"/>
      <c r="DO38" s="473"/>
      <c r="DP38" s="473"/>
      <c r="DQ38" s="473"/>
      <c r="DR38" s="473"/>
      <c r="DS38" s="473"/>
      <c r="DT38" s="473"/>
      <c r="DU38" s="473"/>
      <c r="DV38" s="473"/>
      <c r="DW38" s="473"/>
      <c r="DX38" s="473"/>
      <c r="DY38" s="473"/>
      <c r="DZ38" s="473"/>
      <c r="EA38" s="473"/>
      <c r="EB38" s="473"/>
      <c r="EC38" s="473"/>
      <c r="ED38" s="473">
        <v>4</v>
      </c>
      <c r="EE38" s="473"/>
      <c r="EF38" s="473"/>
      <c r="EG38" s="473">
        <v>2.7E-2</v>
      </c>
      <c r="EH38" s="473"/>
      <c r="EI38" s="473"/>
      <c r="EJ38" s="473"/>
    </row>
    <row r="39" spans="1:141" s="25" customFormat="1" ht="15" x14ac:dyDescent="0.25">
      <c r="A39" s="608"/>
      <c r="B39" s="604"/>
      <c r="C39" s="344" t="s">
        <v>11</v>
      </c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>
        <v>0.84199999999999997</v>
      </c>
      <c r="EE39" s="474"/>
      <c r="EF39" s="474"/>
      <c r="EG39" s="474">
        <v>7.8259999999999996</v>
      </c>
      <c r="EH39" s="474"/>
      <c r="EI39" s="474"/>
      <c r="EJ39" s="474"/>
    </row>
    <row r="40" spans="1:141" s="25" customFormat="1" ht="15" x14ac:dyDescent="0.25">
      <c r="A40" s="595">
        <v>26</v>
      </c>
      <c r="B40" s="596" t="s">
        <v>258</v>
      </c>
      <c r="C40" s="486" t="s">
        <v>28</v>
      </c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7"/>
      <c r="CB40" s="487"/>
      <c r="CC40" s="487"/>
      <c r="CD40" s="487"/>
      <c r="CE40" s="487"/>
      <c r="CF40" s="487"/>
      <c r="CG40" s="487"/>
      <c r="CH40" s="487"/>
      <c r="CI40" s="487"/>
      <c r="CJ40" s="487"/>
      <c r="CK40" s="487"/>
      <c r="CL40" s="487"/>
      <c r="CM40" s="487"/>
      <c r="CN40" s="487"/>
      <c r="CO40" s="487"/>
      <c r="CP40" s="487"/>
      <c r="CQ40" s="487"/>
      <c r="CR40" s="487"/>
      <c r="CS40" s="487"/>
      <c r="CT40" s="487"/>
      <c r="CU40" s="487"/>
      <c r="CV40" s="487"/>
      <c r="CW40" s="487"/>
      <c r="CX40" s="487"/>
      <c r="CY40" s="487"/>
      <c r="CZ40" s="487"/>
      <c r="DA40" s="487"/>
      <c r="DB40" s="487"/>
      <c r="DC40" s="487"/>
      <c r="DD40" s="487"/>
      <c r="DE40" s="487"/>
      <c r="DF40" s="487"/>
      <c r="DG40" s="487"/>
      <c r="DH40" s="487"/>
      <c r="DI40" s="487"/>
      <c r="DJ40" s="487"/>
      <c r="DK40" s="487"/>
      <c r="DL40" s="487"/>
      <c r="DM40" s="487"/>
      <c r="DN40" s="487"/>
      <c r="DO40" s="487"/>
      <c r="DP40" s="487"/>
      <c r="DQ40" s="487"/>
      <c r="DR40" s="487"/>
      <c r="DS40" s="487"/>
      <c r="DT40" s="487"/>
      <c r="DU40" s="487"/>
      <c r="DV40" s="487"/>
      <c r="DW40" s="487"/>
      <c r="DX40" s="487"/>
      <c r="DY40" s="487"/>
      <c r="DZ40" s="487"/>
      <c r="EA40" s="488">
        <v>1</v>
      </c>
      <c r="EB40" s="487"/>
      <c r="EC40" s="488"/>
      <c r="ED40" s="488">
        <v>5</v>
      </c>
      <c r="EE40" s="488"/>
      <c r="EF40" s="488">
        <f>20+24</f>
        <v>44</v>
      </c>
      <c r="EG40" s="488">
        <f>12+10</f>
        <v>22</v>
      </c>
      <c r="EH40" s="488"/>
      <c r="EI40" s="488"/>
      <c r="EJ40" s="488"/>
    </row>
    <row r="41" spans="1:141" s="25" customFormat="1" ht="16.5" customHeight="1" x14ac:dyDescent="0.25">
      <c r="A41" s="595"/>
      <c r="B41" s="596"/>
      <c r="C41" s="191" t="s">
        <v>11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489"/>
      <c r="CX41" s="489"/>
      <c r="CY41" s="489"/>
      <c r="CZ41" s="489"/>
      <c r="DA41" s="489"/>
      <c r="DB41" s="489"/>
      <c r="DC41" s="489"/>
      <c r="DD41" s="489"/>
      <c r="DE41" s="489"/>
      <c r="DF41" s="489"/>
      <c r="DG41" s="489"/>
      <c r="DH41" s="489"/>
      <c r="DI41" s="489"/>
      <c r="DJ41" s="489"/>
      <c r="DK41" s="489"/>
      <c r="DL41" s="489"/>
      <c r="DM41" s="489"/>
      <c r="DN41" s="489"/>
      <c r="DO41" s="489"/>
      <c r="DP41" s="489"/>
      <c r="DQ41" s="489"/>
      <c r="DR41" s="489"/>
      <c r="DS41" s="489"/>
      <c r="DT41" s="489"/>
      <c r="DU41" s="489"/>
      <c r="DV41" s="489"/>
      <c r="DW41" s="489"/>
      <c r="DX41" s="489"/>
      <c r="DY41" s="489"/>
      <c r="DZ41" s="489"/>
      <c r="EA41" s="473">
        <v>1.5680000000000001</v>
      </c>
      <c r="EB41" s="489"/>
      <c r="EC41" s="473"/>
      <c r="ED41" s="473">
        <v>1.4690000000000001</v>
      </c>
      <c r="EE41" s="473"/>
      <c r="EF41" s="473">
        <f>6.001+19.902</f>
        <v>25.903000000000002</v>
      </c>
      <c r="EG41" s="473">
        <v>6.9009999999999998</v>
      </c>
      <c r="EH41" s="473"/>
      <c r="EI41" s="473"/>
      <c r="EJ41" s="473"/>
    </row>
    <row r="42" spans="1:141" s="25" customFormat="1" ht="15" x14ac:dyDescent="0.25">
      <c r="A42" s="534" t="s">
        <v>233</v>
      </c>
      <c r="B42" s="593" t="s">
        <v>263</v>
      </c>
      <c r="C42" s="335" t="s">
        <v>28</v>
      </c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73"/>
      <c r="CZ42" s="473"/>
      <c r="DA42" s="473"/>
      <c r="DB42" s="473"/>
      <c r="DC42" s="473"/>
      <c r="DD42" s="473"/>
      <c r="DE42" s="473"/>
      <c r="DF42" s="473"/>
      <c r="DG42" s="473"/>
      <c r="DH42" s="473"/>
      <c r="DI42" s="473"/>
      <c r="DJ42" s="473"/>
      <c r="DK42" s="473"/>
      <c r="DL42" s="473"/>
      <c r="DM42" s="473"/>
      <c r="DN42" s="473"/>
      <c r="DO42" s="473"/>
      <c r="DP42" s="473"/>
      <c r="DQ42" s="473"/>
      <c r="DR42" s="473"/>
      <c r="DS42" s="473"/>
      <c r="DT42" s="473"/>
      <c r="DU42" s="473"/>
      <c r="DV42" s="473"/>
      <c r="DW42" s="473"/>
      <c r="DX42" s="473"/>
      <c r="DY42" s="473"/>
      <c r="DZ42" s="473"/>
      <c r="EA42" s="473"/>
      <c r="EB42" s="473"/>
      <c r="EC42" s="473"/>
      <c r="ED42" s="473"/>
      <c r="EE42" s="473"/>
      <c r="EF42" s="473"/>
      <c r="EG42" s="473"/>
      <c r="EH42" s="473">
        <v>3</v>
      </c>
      <c r="EI42" s="473"/>
      <c r="EJ42" s="473"/>
    </row>
    <row r="43" spans="1:141" s="25" customFormat="1" ht="15.75" thickBot="1" x14ac:dyDescent="0.3">
      <c r="A43" s="521"/>
      <c r="B43" s="594"/>
      <c r="C43" s="329" t="s">
        <v>11</v>
      </c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  <c r="CC43" s="475"/>
      <c r="CD43" s="475"/>
      <c r="CE43" s="475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>
        <v>28.495999999999999</v>
      </c>
      <c r="EH43" s="475">
        <f>0.992+2.959</f>
        <v>3.9510000000000001</v>
      </c>
      <c r="EI43" s="475"/>
      <c r="EJ43" s="475"/>
    </row>
    <row r="44" spans="1:141" s="25" customFormat="1" ht="17.25" customHeight="1" thickBot="1" x14ac:dyDescent="0.3">
      <c r="A44" s="397" t="s">
        <v>219</v>
      </c>
      <c r="B44" s="398" t="s">
        <v>122</v>
      </c>
      <c r="C44" s="399" t="s">
        <v>11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</row>
    <row r="45" spans="1:141" s="25" customFormat="1" ht="21.75" customHeight="1" thickBot="1" x14ac:dyDescent="0.3">
      <c r="A45" s="417"/>
      <c r="B45" s="418" t="s">
        <v>90</v>
      </c>
      <c r="C45" s="419" t="s">
        <v>11</v>
      </c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6"/>
      <c r="DJ45" s="466"/>
      <c r="DK45" s="466"/>
      <c r="DL45" s="466"/>
      <c r="DM45" s="466"/>
      <c r="DN45" s="466"/>
      <c r="DO45" s="466"/>
      <c r="DP45" s="466"/>
      <c r="DQ45" s="466"/>
      <c r="DR45" s="466"/>
      <c r="DS45" s="466"/>
      <c r="DT45" s="466"/>
      <c r="DU45" s="466"/>
      <c r="DV45" s="466"/>
      <c r="DW45" s="466"/>
      <c r="DX45" s="466"/>
      <c r="DY45" s="466">
        <f>DY13+DY22+DY37+DY44</f>
        <v>0</v>
      </c>
      <c r="DZ45" s="466">
        <f t="shared" ref="DZ45:EJ45" si="4">DZ13+DZ22+DZ37+DZ44</f>
        <v>0</v>
      </c>
      <c r="EA45" s="466">
        <f t="shared" si="4"/>
        <v>4.7789999999999999</v>
      </c>
      <c r="EB45" s="466">
        <f t="shared" si="4"/>
        <v>0</v>
      </c>
      <c r="EC45" s="466">
        <f t="shared" si="4"/>
        <v>0</v>
      </c>
      <c r="ED45" s="466">
        <f t="shared" si="4"/>
        <v>3.6779999999999999</v>
      </c>
      <c r="EE45" s="466">
        <f t="shared" si="4"/>
        <v>8.1590000000000007</v>
      </c>
      <c r="EF45" s="466">
        <f t="shared" si="4"/>
        <v>28.088000000000001</v>
      </c>
      <c r="EG45" s="466">
        <f t="shared" si="4"/>
        <v>170.96</v>
      </c>
      <c r="EH45" s="466">
        <f t="shared" si="4"/>
        <v>3.9510000000000001</v>
      </c>
      <c r="EI45" s="466">
        <f t="shared" si="4"/>
        <v>1.169</v>
      </c>
      <c r="EJ45" s="466">
        <f t="shared" si="4"/>
        <v>19.125999999999998</v>
      </c>
      <c r="EK45" s="466">
        <f>SUM(DY45:EJ45)</f>
        <v>239.91000000000003</v>
      </c>
    </row>
    <row r="46" spans="1:141" s="25" customFormat="1" ht="15" x14ac:dyDescent="0.25">
      <c r="A46" s="460"/>
      <c r="B46" s="200"/>
      <c r="C46" s="201"/>
      <c r="D46" s="203"/>
    </row>
    <row r="47" spans="1:141" s="25" customFormat="1" ht="15" x14ac:dyDescent="0.2">
      <c r="A47" s="46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:141" s="25" customFormat="1" ht="15" x14ac:dyDescent="0.2">
      <c r="A48" s="46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</row>
    <row r="49" spans="1:141" s="25" customFormat="1" ht="15" x14ac:dyDescent="0.25">
      <c r="A49" s="46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</row>
    <row r="50" spans="1:141" ht="47.25" customHeight="1" x14ac:dyDescent="0.25">
      <c r="A50" s="13"/>
      <c r="B50" s="89" t="s">
        <v>267</v>
      </c>
      <c r="C50" s="89"/>
    </row>
    <row r="51" spans="1:141" ht="41.25" customHeight="1" x14ac:dyDescent="0.25">
      <c r="B51" s="89" t="s">
        <v>243</v>
      </c>
      <c r="C51" s="89"/>
    </row>
    <row r="53" spans="1:141" ht="12.75" customHeight="1" x14ac:dyDescent="0.2"/>
    <row r="54" spans="1:141" s="16" customFormat="1" ht="15.75" x14ac:dyDescent="0.25">
      <c r="A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41" s="16" customFormat="1" ht="15.75" x14ac:dyDescent="0.25">
      <c r="A55" s="2"/>
      <c r="B55" s="2"/>
      <c r="C55" s="8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41" s="16" customFormat="1" ht="6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</sheetData>
  <mergeCells count="158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8:A39"/>
    <mergeCell ref="B38:B39"/>
    <mergeCell ref="A16:A17"/>
    <mergeCell ref="B16:B17"/>
    <mergeCell ref="A20:A21"/>
    <mergeCell ref="B20:B21"/>
    <mergeCell ref="A18:A19"/>
    <mergeCell ref="B18:B19"/>
    <mergeCell ref="A4:D4"/>
    <mergeCell ref="A10:A12"/>
    <mergeCell ref="B10:B12"/>
    <mergeCell ref="C10:C12"/>
    <mergeCell ref="A42:A43"/>
    <mergeCell ref="B42:B43"/>
    <mergeCell ref="A25:A26"/>
    <mergeCell ref="B25:B26"/>
    <mergeCell ref="A27:A28"/>
    <mergeCell ref="B27:B28"/>
    <mergeCell ref="A29:A30"/>
    <mergeCell ref="B29:B30"/>
    <mergeCell ref="A40:A41"/>
    <mergeCell ref="B40:B41"/>
    <mergeCell ref="A23:A24"/>
    <mergeCell ref="B23:B24"/>
    <mergeCell ref="A14:A15"/>
    <mergeCell ref="B14:B15"/>
    <mergeCell ref="B33:B34"/>
    <mergeCell ref="A35:A36"/>
    <mergeCell ref="B35:B36"/>
    <mergeCell ref="A31:A32"/>
    <mergeCell ref="B31:B32"/>
    <mergeCell ref="A33:A34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2020-01-28T06:25:13Z</cp:lastPrinted>
  <dcterms:created xsi:type="dcterms:W3CDTF">2004-01-06T09:02:21Z</dcterms:created>
  <dcterms:modified xsi:type="dcterms:W3CDTF">2020-01-28T06:25:21Z</dcterms:modified>
</cp:coreProperties>
</file>