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1.'!$A$1:$I$48</definedName>
  </definedNames>
  <calcPr calcId="145621"/>
</workbook>
</file>

<file path=xl/calcChain.xml><?xml version="1.0" encoding="utf-8"?>
<calcChain xmlns="http://schemas.openxmlformats.org/spreadsheetml/2006/main">
  <c r="DY41" i="40" l="1"/>
  <c r="DZ33" i="40"/>
  <c r="EA33" i="40"/>
  <c r="EB33" i="40"/>
  <c r="EC33" i="40"/>
  <c r="ED33" i="40"/>
  <c r="ED41" i="40" s="1"/>
  <c r="EE33" i="40"/>
  <c r="EF33" i="40"/>
  <c r="EG33" i="40"/>
  <c r="EH33" i="40"/>
  <c r="EI33" i="40"/>
  <c r="EJ33" i="40"/>
  <c r="EC13" i="40"/>
  <c r="ED13" i="40"/>
  <c r="EE13" i="40"/>
  <c r="EF13" i="40"/>
  <c r="EG13" i="40"/>
  <c r="EH13" i="40"/>
  <c r="EI13" i="40"/>
  <c r="EJ13" i="40"/>
  <c r="EA41" i="40"/>
  <c r="EB41" i="40"/>
  <c r="EB13" i="40"/>
  <c r="DZ41" i="40"/>
  <c r="DY33" i="40" l="1"/>
  <c r="EA13" i="40" l="1"/>
  <c r="EB20" i="40" l="1"/>
  <c r="EC20" i="40"/>
  <c r="ED20" i="40"/>
  <c r="EE20" i="40"/>
  <c r="EE18" i="40" s="1"/>
  <c r="EE41" i="40" s="1"/>
  <c r="EF20" i="40"/>
  <c r="EG20" i="40"/>
  <c r="EG18" i="40" s="1"/>
  <c r="EH20" i="40"/>
  <c r="EH18" i="40" s="1"/>
  <c r="EI20" i="40"/>
  <c r="EJ20" i="40"/>
  <c r="EF18" i="40"/>
  <c r="EI18" i="40"/>
  <c r="EJ18" i="40"/>
  <c r="DY13" i="40" l="1"/>
  <c r="DY20" i="40" l="1"/>
  <c r="DY18" i="40" s="1"/>
  <c r="DZ20" i="40" l="1"/>
  <c r="DZ18" i="40" s="1"/>
  <c r="EB18" i="40"/>
  <c r="EC18" i="40"/>
  <c r="EC41" i="40" s="1"/>
  <c r="ED18" i="40"/>
  <c r="EK13" i="40" l="1"/>
  <c r="EF41" i="40" l="1"/>
  <c r="EG41" i="40"/>
  <c r="EH41" i="40"/>
  <c r="EI41" i="40"/>
  <c r="EJ41" i="40"/>
  <c r="EA20" i="40"/>
  <c r="EA18" i="40" s="1"/>
  <c r="EK39" i="40"/>
  <c r="EK37" i="40"/>
  <c r="EK33" i="40" l="1"/>
  <c r="EK41" i="40"/>
  <c r="EK45" i="40"/>
  <c r="EK44" i="40"/>
  <c r="EK18" i="40" l="1"/>
</calcChain>
</file>

<file path=xl/sharedStrings.xml><?xml version="1.0" encoding="utf-8"?>
<sst xmlns="http://schemas.openxmlformats.org/spreadsheetml/2006/main" count="728" uniqueCount="268">
  <si>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</si>
  <si>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</si>
  <si>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</si>
  <si>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</si>
  <si>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</si>
  <si>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</si>
  <si>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</si>
  <si>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</si>
  <si>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</si>
  <si>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</si>
  <si>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</si>
  <si>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</si>
  <si>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</si>
  <si>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</si>
  <si>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</si>
  <si>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</si>
  <si>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</si>
  <si>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</si>
  <si>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</si>
  <si>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</si>
  <si>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</si>
  <si>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</si>
  <si>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</si>
  <si>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</si>
  <si>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</si>
  <si>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</si>
  <si>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</si>
  <si>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</si>
  <si>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</si>
  <si>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</si>
  <si>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</si>
  <si>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</si>
  <si>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</si>
  <si>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</si>
  <si>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</si>
  <si>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</si>
  <si>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</si>
  <si>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</si>
  <si>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</si>
  <si>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</si>
  <si>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</si>
  <si>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</si>
  <si>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</si>
  <si>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</si>
  <si>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</si>
  <si>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</si>
  <si>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</si>
  <si>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</si>
  <si>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</si>
  <si>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</si>
  <si>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</si>
  <si>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</si>
  <si>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</si>
  <si>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</si>
  <si>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</si>
  <si>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</si>
  <si>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</si>
  <si>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</si>
  <si>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</si>
  <si>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</si>
  <si>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</si>
  <si>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</si>
  <si>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</si>
  <si>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</si>
  <si>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</si>
  <si>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</si>
  <si>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</si>
  <si>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</si>
  <si>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</si>
  <si>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</si>
  <si>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</si>
  <si>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</si>
  <si>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</si>
  <si>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</si>
  <si>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</si>
  <si>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</si>
  <si>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</si>
  <si>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</si>
  <si>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</si>
  <si>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</si>
  <si>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</si>
  <si>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</si>
  <si>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</si>
  <si>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</si>
  <si>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</si>
  <si>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</si>
  <si>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</si>
  <si>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</si>
  <si>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</si>
  <si>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</si>
  <si>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</si>
  <si>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</si>
  <si>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</si>
  <si>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</si>
  <si>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</si>
  <si>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</si>
  <si>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</si>
  <si>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</si>
  <si>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</si>
  <si>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</si>
  <si>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</si>
  <si>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</si>
  <si>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</si>
  <si>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</si>
  <si>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</si>
  <si>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</si>
  <si>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</si>
  <si>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</si>
  <si>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</si>
  <si>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</si>
  <si>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</si>
  <si>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</si>
  <si>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</si>
  <si>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</si>
  <si>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</si>
  <si>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</si>
  <si>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</si>
  <si>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</si>
  <si>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</si>
  <si>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</si>
  <si>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</si>
  <si>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</si>
  <si>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</si>
  <si>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</si>
  <si>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</si>
  <si>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</si>
  <si>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</si>
  <si>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</si>
  <si>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</si>
  <si>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</si>
  <si>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</si>
  <si>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</si>
  <si>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</si>
  <si>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</si>
  <si>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</si>
  <si>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</si>
  <si>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</si>
  <si>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</si>
  <si>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</si>
  <si>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</si>
  <si>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</si>
  <si>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</si>
  <si>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</si>
  <si>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</si>
  <si>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</si>
  <si>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</si>
  <si>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</si>
  <si>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</si>
  <si>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</si>
  <si>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</si>
  <si>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</si>
  <si>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</si>
  <si>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</si>
  <si>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</si>
  <si>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</si>
  <si>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</si>
  <si>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</si>
  <si>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</si>
  <si>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</si>
  <si>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</si>
  <si>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</si>
  <si>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</si>
  <si>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</si>
  <si>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</si>
  <si>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</si>
  <si>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</si>
  <si>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</si>
  <si>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</si>
  <si>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</si>
  <si>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</si>
  <si>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</si>
  <si>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</si>
  <si>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</si>
  <si>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</si>
  <si>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</si>
  <si>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</si>
  <si>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</si>
  <si>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</si>
  <si>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</si>
  <si>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</si>
  <si>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</si>
  <si>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</si>
  <si>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</si>
  <si>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</si>
  <si>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</si>
  <si>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</si>
  <si>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</si>
  <si>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</si>
  <si>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</si>
  <si>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</si>
  <si>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</si>
  <si>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</si>
  <si>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</si>
  <si>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</si>
  <si>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</si>
  <si>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</si>
  <si>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</si>
  <si>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</si>
  <si>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</si>
  <si>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</si>
  <si>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</si>
  <si>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</si>
  <si>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</si>
  <si>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</si>
  <si>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</si>
  <si>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</si>
  <si>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</si>
  <si>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</si>
  <si>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</si>
  <si>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</si>
  <si>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</si>
  <si>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</si>
  <si>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</si>
  <si>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</si>
  <si>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</si>
  <si>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</si>
  <si>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</si>
  <si>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</si>
  <si>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</si>
  <si>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</si>
  <si>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</si>
  <si>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</si>
  <si>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</si>
  <si>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</si>
  <si>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</si>
  <si>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</si>
  <si>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</si>
  <si>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</si>
  <si>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</si>
  <si>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</si>
  <si>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</si>
  <si>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</si>
  <si>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</si>
  <si>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</si>
  <si>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</si>
  <si>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</si>
  <si>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</si>
  <si>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</si>
  <si>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</si>
  <si>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</si>
  <si>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</si>
  <si>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</si>
  <si>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</si>
  <si>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</si>
  <si>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</si>
  <si>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</si>
  <si>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</si>
  <si>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</si>
  <si>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</si>
  <si>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</si>
  <si>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</si>
  <si>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</si>
  <si>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</si>
  <si>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</si>
  <si>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</si>
  <si>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</si>
  <si>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</si>
  <si>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Содержание:</t>
  </si>
  <si>
    <t>Замена ламп в МОПах</t>
  </si>
  <si>
    <t>Отчет по текущему ремонту общего имущества в многоквартирном доме № 43 корп.2 по ул. Загородная за 2020 год.</t>
  </si>
  <si>
    <t>Замена и ремонт аппаратов защиты, замена установочной арматуры (февраль-светильник)</t>
  </si>
  <si>
    <t>Окраска входных дверей в парадные</t>
  </si>
  <si>
    <t>Исполнитель: Топчина М.Е., 603-70-03, доб. 115</t>
  </si>
  <si>
    <t>управляющей компании ООО "ГК Д.О.М. Колпино"</t>
  </si>
  <si>
    <t xml:space="preserve">Генеральный директор ООО "УКДС" -                      ____________________________   Гагай С.И.                                                       :                                                                                                  </t>
  </si>
  <si>
    <t xml:space="preserve">систем канализации (январь, май люк дождевой канализации 2 шт) </t>
  </si>
  <si>
    <t>Замена скобяных изделий</t>
  </si>
  <si>
    <t xml:space="preserve">Аварийно-восстановительные работы (стояк ГВС в подвале - 3 м, канализация в подвалее в октябре-8 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</si>
</sst>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8" t="s">
        <v>239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73" t="s">
        <v>132</v>
      </c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67" t="s">
        <v>135</v>
      </c>
      <c r="S9" s="576"/>
      <c r="T9" s="576"/>
      <c r="U9" s="567" t="s">
        <v>101</v>
      </c>
      <c r="V9" s="576"/>
      <c r="W9" s="567" t="s">
        <v>133</v>
      </c>
      <c r="X9" s="568"/>
    </row>
    <row r="10" spans="1:24" ht="149.25" customHeight="1" thickBot="1" x14ac:dyDescent="0.25">
      <c r="A10" s="589"/>
      <c r="B10" s="590"/>
      <c r="C10" s="590"/>
      <c r="D10" s="591"/>
      <c r="E10" s="573" t="s">
        <v>154</v>
      </c>
      <c r="F10" s="574"/>
      <c r="G10" s="574"/>
      <c r="H10" s="573" t="s">
        <v>162</v>
      </c>
      <c r="I10" s="574"/>
      <c r="J10" s="574"/>
      <c r="K10" s="573" t="s">
        <v>163</v>
      </c>
      <c r="L10" s="574"/>
      <c r="M10" s="574"/>
      <c r="N10" s="573" t="s">
        <v>157</v>
      </c>
      <c r="O10" s="575"/>
      <c r="P10" s="573" t="s">
        <v>158</v>
      </c>
      <c r="Q10" s="574"/>
      <c r="R10" s="569"/>
      <c r="S10" s="577"/>
      <c r="T10" s="577"/>
      <c r="U10" s="569"/>
      <c r="V10" s="577"/>
      <c r="W10" s="569"/>
      <c r="X10" s="570"/>
    </row>
    <row r="11" spans="1:24" ht="13.5" thickBot="1" x14ac:dyDescent="0.25">
      <c r="A11" s="589"/>
      <c r="B11" s="590"/>
      <c r="C11" s="590"/>
      <c r="D11" s="59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8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8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2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2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4" t="s">
        <v>167</v>
      </c>
      <c r="B21" s="58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5"/>
      <c r="B22" s="58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5" t="s">
        <v>168</v>
      </c>
      <c r="B23" s="58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5"/>
      <c r="B24" s="58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5" t="s">
        <v>171</v>
      </c>
      <c r="B25" s="58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5"/>
      <c r="B26" s="58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5" t="s">
        <v>173</v>
      </c>
      <c r="B27" s="58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5"/>
      <c r="B28" s="58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5" t="s">
        <v>176</v>
      </c>
      <c r="B29" s="58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5"/>
      <c r="B30" s="58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0" t="s">
        <v>18</v>
      </c>
      <c r="B32" s="58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1"/>
      <c r="B33" s="58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0" t="s">
        <v>24</v>
      </c>
      <c r="B36" s="56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8"/>
      <c r="B37" s="56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1"/>
      <c r="B38" s="56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2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2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0" t="s">
        <v>27</v>
      </c>
      <c r="B41" s="56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2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0" t="s">
        <v>29</v>
      </c>
      <c r="B43" s="58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1"/>
      <c r="B44" s="58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9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9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0" t="s">
        <v>32</v>
      </c>
      <c r="B47" s="55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1"/>
      <c r="B48" s="56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5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5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0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1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5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5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0" t="s">
        <v>37</v>
      </c>
      <c r="B55" s="56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1"/>
      <c r="B56" s="56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6" t="s">
        <v>51</v>
      </c>
      <c r="B57" s="58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7"/>
      <c r="B58" s="58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0" t="s">
        <v>150</v>
      </c>
      <c r="B59" s="55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1"/>
      <c r="B60" s="56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5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5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0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1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5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5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0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1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2" t="s">
        <v>204</v>
      </c>
      <c r="B69" s="55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3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4" t="s">
        <v>205</v>
      </c>
      <c r="B72" s="55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5"/>
      <c r="B73" s="55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8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8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8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8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8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8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8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0" t="s">
        <v>112</v>
      </c>
      <c r="B82" s="55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1"/>
      <c r="B83" s="56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5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5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0">
        <v>25</v>
      </c>
      <c r="B87" s="53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1"/>
      <c r="B88" s="53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4">
        <v>26</v>
      </c>
      <c r="B89" s="53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5"/>
      <c r="B90" s="53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6" t="s">
        <v>233</v>
      </c>
      <c r="B91" s="54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7"/>
      <c r="B92" s="54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1" t="s">
        <v>95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2"/>
      <c r="T101" s="571"/>
      <c r="U101" s="2"/>
      <c r="V101" s="2"/>
      <c r="W101" s="2"/>
      <c r="X101" s="2"/>
    </row>
    <row r="102" spans="1:24" ht="15" x14ac:dyDescent="0.25">
      <c r="A102" s="550" t="s">
        <v>71</v>
      </c>
      <c r="B102" s="51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1"/>
      <c r="B103" s="52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1" t="s">
        <v>16</v>
      </c>
      <c r="B104" s="51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8"/>
      <c r="B105" s="52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1" t="s">
        <v>18</v>
      </c>
      <c r="B106" s="51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8"/>
      <c r="B107" s="52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1" t="s">
        <v>57</v>
      </c>
      <c r="B108" s="51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8"/>
      <c r="B109" s="52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1" t="s">
        <v>24</v>
      </c>
      <c r="B110" s="51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8"/>
      <c r="B111" s="52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1" t="s">
        <v>25</v>
      </c>
      <c r="B112" s="51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8"/>
      <c r="B113" s="52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2">
        <v>7</v>
      </c>
      <c r="B114" s="51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3"/>
      <c r="B115" s="52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4">
        <v>8</v>
      </c>
      <c r="B116" s="51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5"/>
      <c r="B117" s="52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2">
        <v>9</v>
      </c>
      <c r="B118" s="51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3"/>
      <c r="B119" s="52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6" t="s">
        <v>139</v>
      </c>
      <c r="B129" s="51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7"/>
      <c r="B130" s="51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6" t="s">
        <v>140</v>
      </c>
      <c r="B131" s="51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7"/>
      <c r="B132" s="51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6" t="s">
        <v>141</v>
      </c>
      <c r="B133" s="51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7"/>
      <c r="B134" s="51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6" t="s">
        <v>111</v>
      </c>
      <c r="B135" s="51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8"/>
      <c r="B136" s="51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6" t="s">
        <v>142</v>
      </c>
      <c r="B141" s="51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7"/>
      <c r="B142" s="51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6" t="s">
        <v>143</v>
      </c>
      <c r="B143" s="51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7"/>
      <c r="B144" s="51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6" t="s">
        <v>144</v>
      </c>
      <c r="B145" s="51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7"/>
      <c r="B146" s="51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6" t="s">
        <v>145</v>
      </c>
      <c r="B147" s="51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7"/>
      <c r="B148" s="51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6" t="s">
        <v>146</v>
      </c>
      <c r="B149" s="51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7"/>
      <c r="B150" s="51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6" t="s">
        <v>147</v>
      </c>
      <c r="B151" s="51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7"/>
      <c r="B152" s="51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6" t="s">
        <v>148</v>
      </c>
      <c r="B153" s="51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7"/>
      <c r="B154" s="51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6" t="s">
        <v>149</v>
      </c>
      <c r="B155" s="51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8"/>
      <c r="B156" s="51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1" zoomScaleNormal="70" zoomScaleSheetLayoutView="100" workbookViewId="0">
      <selection activeCell="B40" sqref="B40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9" t="s">
        <v>259</v>
      </c>
      <c r="B4" s="599"/>
      <c r="C4" s="599"/>
      <c r="D4" s="59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7" t="s">
        <v>0</v>
      </c>
      <c r="B10" s="509" t="s">
        <v>1</v>
      </c>
      <c r="C10" s="600" t="s">
        <v>2</v>
      </c>
      <c r="D10" s="615" t="s">
        <v>241</v>
      </c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5"/>
      <c r="BP10" s="615"/>
      <c r="BQ10" s="615"/>
      <c r="BR10" s="615"/>
      <c r="BS10" s="615"/>
      <c r="BT10" s="615"/>
      <c r="BU10" s="615"/>
      <c r="BV10" s="615"/>
      <c r="BW10" s="615"/>
      <c r="BX10" s="615"/>
      <c r="BY10" s="615"/>
      <c r="BZ10" s="615"/>
      <c r="CA10" s="615"/>
      <c r="CB10" s="615"/>
      <c r="CC10" s="615"/>
      <c r="CD10" s="615"/>
      <c r="CE10" s="615"/>
      <c r="CF10" s="615"/>
      <c r="CG10" s="615"/>
      <c r="CH10" s="615"/>
      <c r="CI10" s="615"/>
      <c r="CJ10" s="615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15"/>
      <c r="CW10" s="615"/>
      <c r="CX10" s="615"/>
      <c r="CY10" s="615"/>
      <c r="CZ10" s="615"/>
      <c r="DA10" s="615"/>
      <c r="DB10" s="615"/>
      <c r="DC10" s="615"/>
      <c r="DD10" s="615"/>
      <c r="DE10" s="615"/>
      <c r="DF10" s="615"/>
      <c r="DG10" s="615"/>
      <c r="DH10" s="615"/>
      <c r="DI10" s="615"/>
      <c r="DJ10" s="615"/>
      <c r="DK10" s="615"/>
      <c r="DL10" s="615"/>
      <c r="DM10" s="615"/>
      <c r="DN10" s="615"/>
      <c r="DO10" s="615"/>
      <c r="DP10" s="615"/>
      <c r="DQ10" s="615"/>
      <c r="DR10" s="615"/>
      <c r="DS10" s="615"/>
      <c r="DT10" s="615"/>
      <c r="DU10" s="615"/>
      <c r="DV10" s="615"/>
      <c r="DW10" s="615"/>
      <c r="DX10" s="567"/>
      <c r="DY10" s="618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256</v>
      </c>
    </row>
    <row r="11" spans="1:141" ht="25.5" customHeight="1" x14ac:dyDescent="0.2">
      <c r="A11" s="589"/>
      <c r="B11" s="590"/>
      <c r="C11" s="601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6"/>
      <c r="BJ11" s="616"/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6"/>
      <c r="CF11" s="616"/>
      <c r="CG11" s="616"/>
      <c r="CH11" s="616"/>
      <c r="CI11" s="616"/>
      <c r="CJ11" s="616"/>
      <c r="CK11" s="616"/>
      <c r="CL11" s="616"/>
      <c r="CM11" s="616"/>
      <c r="CN11" s="616"/>
      <c r="CO11" s="616"/>
      <c r="CP11" s="616"/>
      <c r="CQ11" s="616"/>
      <c r="CR11" s="616"/>
      <c r="CS11" s="616"/>
      <c r="CT11" s="616"/>
      <c r="CU11" s="616"/>
      <c r="CV11" s="616"/>
      <c r="CW11" s="616"/>
      <c r="CX11" s="616"/>
      <c r="CY11" s="616"/>
      <c r="CZ11" s="616"/>
      <c r="DA11" s="616"/>
      <c r="DB11" s="616"/>
      <c r="DC11" s="616"/>
      <c r="DD11" s="616"/>
      <c r="DE11" s="616"/>
      <c r="DF11" s="616"/>
      <c r="DG11" s="616"/>
      <c r="DH11" s="616"/>
      <c r="DI11" s="616"/>
      <c r="DJ11" s="616"/>
      <c r="DK11" s="616"/>
      <c r="DL11" s="616"/>
      <c r="DM11" s="616"/>
      <c r="DN11" s="616"/>
      <c r="DO11" s="616"/>
      <c r="DP11" s="616"/>
      <c r="DQ11" s="616"/>
      <c r="DR11" s="616"/>
      <c r="DS11" s="616"/>
      <c r="DT11" s="616"/>
      <c r="DU11" s="616"/>
      <c r="DV11" s="616"/>
      <c r="DW11" s="616"/>
      <c r="DX11" s="617"/>
      <c r="DY11" s="619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89"/>
      <c r="B12" s="590"/>
      <c r="C12" s="601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</f>
        <v>0</v>
      </c>
      <c r="DZ13" s="483"/>
      <c r="EA13" s="483">
        <f>EA15</f>
        <v>0</v>
      </c>
      <c r="EB13" s="483">
        <f>EB15+EB17</f>
        <v>0.77900000000000003</v>
      </c>
      <c r="EC13" s="483">
        <f t="shared" ref="EC13:EJ13" si="0">EC15+EC17</f>
        <v>0</v>
      </c>
      <c r="ED13" s="483">
        <f t="shared" si="0"/>
        <v>0</v>
      </c>
      <c r="EE13" s="483">
        <f t="shared" si="0"/>
        <v>0</v>
      </c>
      <c r="EF13" s="483">
        <f t="shared" si="0"/>
        <v>6.8460000000000001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0</v>
      </c>
      <c r="EK13" s="496">
        <f>SUM(DY13:EJ13)</f>
        <v>7.625</v>
      </c>
    </row>
    <row r="14" spans="1:141" s="25" customFormat="1" ht="15" x14ac:dyDescent="0.25">
      <c r="A14" s="526" t="s">
        <v>243</v>
      </c>
      <c r="B14" s="611" t="s">
        <v>266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/>
      <c r="DZ14" s="473"/>
      <c r="EA14" s="473"/>
      <c r="EB14" s="473"/>
      <c r="EC14" s="473"/>
      <c r="ED14" s="473"/>
      <c r="EE14" s="473"/>
      <c r="EF14" s="473">
        <v>8</v>
      </c>
      <c r="EG14" s="473"/>
      <c r="EH14" s="473"/>
      <c r="EI14" s="473"/>
      <c r="EJ14" s="473"/>
    </row>
    <row r="15" spans="1:141" s="25" customFormat="1" ht="27.75" customHeight="1" thickBot="1" x14ac:dyDescent="0.3">
      <c r="A15" s="527"/>
      <c r="B15" s="612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/>
      <c r="DZ15" s="470"/>
      <c r="EA15" s="470"/>
      <c r="EB15" s="470"/>
      <c r="EC15" s="470"/>
      <c r="ED15" s="470"/>
      <c r="EE15" s="470"/>
      <c r="EF15" s="470">
        <v>6.8460000000000001</v>
      </c>
      <c r="EG15" s="470"/>
      <c r="EH15" s="470"/>
      <c r="EI15" s="470"/>
      <c r="EJ15" s="470"/>
    </row>
    <row r="16" spans="1:141" s="25" customFormat="1" ht="18.75" customHeight="1" x14ac:dyDescent="0.25">
      <c r="A16" s="526" t="s">
        <v>167</v>
      </c>
      <c r="B16" s="611" t="s">
        <v>261</v>
      </c>
      <c r="C16" s="473" t="s">
        <v>28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>
        <v>1</v>
      </c>
      <c r="EC16" s="473"/>
      <c r="ED16" s="473"/>
      <c r="EE16" s="473"/>
      <c r="EF16" s="473"/>
      <c r="EG16" s="473"/>
      <c r="EH16" s="473"/>
      <c r="EI16" s="473"/>
      <c r="EJ16" s="473"/>
    </row>
    <row r="17" spans="1:141" s="25" customFormat="1" ht="27.75" customHeight="1" thickBot="1" x14ac:dyDescent="0.3">
      <c r="A17" s="527"/>
      <c r="B17" s="612"/>
      <c r="C17" s="470" t="s">
        <v>11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>
        <v>0.77900000000000003</v>
      </c>
      <c r="EC17" s="470"/>
      <c r="ED17" s="470"/>
      <c r="EE17" s="470"/>
      <c r="EF17" s="470"/>
      <c r="EG17" s="470"/>
      <c r="EH17" s="470"/>
      <c r="EI17" s="470"/>
      <c r="EJ17" s="470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>
        <f>DY20+DY30+DY32</f>
        <v>9.98</v>
      </c>
      <c r="DZ18" s="474">
        <f>DZ20+DZ30+DZ32</f>
        <v>0</v>
      </c>
      <c r="EA18" s="474">
        <f t="shared" ref="EA18:EJ18" si="1">EA20+EA30+EA32</f>
        <v>0</v>
      </c>
      <c r="EB18" s="474">
        <f t="shared" si="1"/>
        <v>0</v>
      </c>
      <c r="EC18" s="474">
        <f t="shared" si="1"/>
        <v>9.1120000000000001</v>
      </c>
      <c r="ED18" s="474">
        <f t="shared" si="1"/>
        <v>0</v>
      </c>
      <c r="EE18" s="474">
        <f>EE20+EE30+EE32</f>
        <v>0</v>
      </c>
      <c r="EF18" s="474">
        <f t="shared" si="1"/>
        <v>0</v>
      </c>
      <c r="EG18" s="474">
        <f t="shared" si="1"/>
        <v>0</v>
      </c>
      <c r="EH18" s="474">
        <f t="shared" si="1"/>
        <v>9.7520000000000007</v>
      </c>
      <c r="EI18" s="474">
        <f t="shared" si="1"/>
        <v>0</v>
      </c>
      <c r="EJ18" s="474">
        <f t="shared" si="1"/>
        <v>0</v>
      </c>
      <c r="EK18" s="494">
        <f>SUM(DY18:EJ18)</f>
        <v>28.844000000000001</v>
      </c>
    </row>
    <row r="19" spans="1:141" s="25" customFormat="1" ht="15" x14ac:dyDescent="0.25">
      <c r="A19" s="607" t="s">
        <v>205</v>
      </c>
      <c r="B19" s="609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08"/>
      <c r="B20" s="610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5.28</v>
      </c>
      <c r="DZ20" s="471">
        <f>DZ22+DZ24+DZ26+DZ28</f>
        <v>0</v>
      </c>
      <c r="EA20" s="469">
        <f>EA22+EA24+EA26+EA28</f>
        <v>0</v>
      </c>
      <c r="EB20" s="469">
        <f t="shared" ref="EB20:EJ20" si="2">EB22+EB24+EB26+EB28</f>
        <v>0</v>
      </c>
      <c r="EC20" s="469">
        <f t="shared" si="2"/>
        <v>9.1120000000000001</v>
      </c>
      <c r="ED20" s="469">
        <f t="shared" si="2"/>
        <v>0</v>
      </c>
      <c r="EE20" s="469">
        <f t="shared" si="2"/>
        <v>0</v>
      </c>
      <c r="EF20" s="469">
        <f t="shared" si="2"/>
        <v>0</v>
      </c>
      <c r="EG20" s="469">
        <f t="shared" si="2"/>
        <v>0</v>
      </c>
      <c r="EH20" s="469">
        <f t="shared" si="2"/>
        <v>9.7520000000000007</v>
      </c>
      <c r="EI20" s="469">
        <f t="shared" si="2"/>
        <v>0</v>
      </c>
      <c r="EJ20" s="469">
        <f t="shared" si="2"/>
        <v>0</v>
      </c>
    </row>
    <row r="21" spans="1:141" ht="15" x14ac:dyDescent="0.25">
      <c r="A21" s="538" t="s">
        <v>229</v>
      </c>
      <c r="B21" s="539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8"/>
      <c r="B22" s="539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8" t="s">
        <v>230</v>
      </c>
      <c r="B23" s="539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8"/>
      <c r="B24" s="539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8" t="s">
        <v>231</v>
      </c>
      <c r="B25" s="539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8"/>
      <c r="B26" s="539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8" t="s">
        <v>232</v>
      </c>
      <c r="B27" s="539" t="s">
        <v>265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7"/>
      <c r="B28" s="566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>
        <v>5.28</v>
      </c>
      <c r="DZ28" s="470"/>
      <c r="EA28" s="470"/>
      <c r="EB28" s="470"/>
      <c r="EC28" s="470">
        <v>9.1120000000000001</v>
      </c>
      <c r="ED28" s="470"/>
      <c r="EE28" s="470"/>
      <c r="EF28" s="470"/>
      <c r="EG28" s="470"/>
      <c r="EH28" s="470">
        <v>9.7520000000000007</v>
      </c>
      <c r="EI28" s="470"/>
      <c r="EJ28" s="470"/>
    </row>
    <row r="29" spans="1:141" ht="15" x14ac:dyDescent="0.25">
      <c r="A29" s="540" t="s">
        <v>112</v>
      </c>
      <c r="B29" s="61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41"/>
      <c r="B30" s="61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6" t="s">
        <v>48</v>
      </c>
      <c r="B31" s="611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>
        <v>3</v>
      </c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7"/>
      <c r="B32" s="612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>
        <v>4.7</v>
      </c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5.2039999999999997</v>
      </c>
      <c r="DZ33" s="465">
        <f t="shared" ref="DZ33:EJ33" si="3">DZ35+DZ37+DZ39</f>
        <v>1.484</v>
      </c>
      <c r="EA33" s="465">
        <f t="shared" si="3"/>
        <v>0</v>
      </c>
      <c r="EB33" s="465">
        <f t="shared" si="3"/>
        <v>0</v>
      </c>
      <c r="EC33" s="465">
        <f t="shared" si="3"/>
        <v>0.71199999999999997</v>
      </c>
      <c r="ED33" s="465">
        <f t="shared" si="3"/>
        <v>0</v>
      </c>
      <c r="EE33" s="465">
        <f t="shared" si="3"/>
        <v>0</v>
      </c>
      <c r="EF33" s="465">
        <f t="shared" si="3"/>
        <v>0.34100000000000003</v>
      </c>
      <c r="EG33" s="465">
        <f t="shared" si="3"/>
        <v>0</v>
      </c>
      <c r="EH33" s="465">
        <f t="shared" si="3"/>
        <v>0</v>
      </c>
      <c r="EI33" s="465">
        <f t="shared" si="3"/>
        <v>0</v>
      </c>
      <c r="EJ33" s="465">
        <f t="shared" si="3"/>
        <v>0</v>
      </c>
      <c r="EK33" s="494">
        <f>SUM(DY33:EJ33)</f>
        <v>7.7409999999999997</v>
      </c>
    </row>
    <row r="34" spans="1:141" s="25" customFormat="1" ht="15" x14ac:dyDescent="0.25">
      <c r="A34" s="596">
        <v>25</v>
      </c>
      <c r="B34" s="559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>
        <v>7.0000000000000001E-3</v>
      </c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</row>
    <row r="35" spans="1:141" s="25" customFormat="1" ht="15.75" thickBot="1" x14ac:dyDescent="0.3">
      <c r="A35" s="597"/>
      <c r="B35" s="560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>
        <v>5.2039999999999997</v>
      </c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</row>
    <row r="36" spans="1:141" s="25" customFormat="1" ht="15" x14ac:dyDescent="0.25">
      <c r="A36" s="604">
        <v>26</v>
      </c>
      <c r="B36" s="605" t="s">
        <v>260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>
        <v>1</v>
      </c>
      <c r="EA36" s="477"/>
      <c r="EB36" s="481"/>
      <c r="EC36" s="481">
        <v>2</v>
      </c>
      <c r="ED36" s="481"/>
      <c r="EE36" s="481"/>
      <c r="EF36" s="481">
        <v>1</v>
      </c>
      <c r="EG36" s="481"/>
      <c r="EH36" s="481"/>
      <c r="EI36" s="481"/>
      <c r="EJ36" s="481"/>
    </row>
    <row r="37" spans="1:141" s="25" customFormat="1" ht="26.25" customHeight="1" thickBot="1" x14ac:dyDescent="0.3">
      <c r="A37" s="597"/>
      <c r="B37" s="606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>
        <v>1.484</v>
      </c>
      <c r="EA37" s="476"/>
      <c r="EB37" s="482"/>
      <c r="EC37" s="482">
        <v>0.71199999999999997</v>
      </c>
      <c r="ED37" s="482"/>
      <c r="EE37" s="482"/>
      <c r="EF37" s="482">
        <v>0.34100000000000003</v>
      </c>
      <c r="EG37" s="482"/>
      <c r="EH37" s="482"/>
      <c r="EI37" s="482"/>
      <c r="EJ37" s="482"/>
      <c r="EK37" s="494">
        <f>SUM(DY37:EJ37)</f>
        <v>2.5369999999999999</v>
      </c>
    </row>
    <row r="38" spans="1:141" s="25" customFormat="1" ht="15" x14ac:dyDescent="0.25">
      <c r="A38" s="526" t="s">
        <v>233</v>
      </c>
      <c r="B38" s="602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7"/>
      <c r="B39" s="603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4">
        <f>SUM(EA39:EJ39)</f>
        <v>0</v>
      </c>
    </row>
    <row r="40" spans="1:141" s="25" customFormat="1" ht="25.5" customHeight="1" thickBot="1" x14ac:dyDescent="0.3">
      <c r="A40" s="397" t="s">
        <v>219</v>
      </c>
      <c r="B40" s="620" t="s">
        <v>267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>
        <v>15.013</v>
      </c>
      <c r="EG40" s="465"/>
      <c r="EH40" s="465">
        <v>19.606999999999999</v>
      </c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98">
        <f>DY13+DY18+DY33+DY40</f>
        <v>15.184000000000001</v>
      </c>
      <c r="DZ41" s="498">
        <f>DZ13+DZ18+DZ33+DZ40</f>
        <v>1.484</v>
      </c>
      <c r="EA41" s="499">
        <f t="shared" ref="EA41:ED41" si="4">EA13+EA18+EA33+EA40</f>
        <v>0</v>
      </c>
      <c r="EB41" s="466">
        <f t="shared" si="4"/>
        <v>0.77900000000000003</v>
      </c>
      <c r="EC41" s="466">
        <f t="shared" si="4"/>
        <v>9.8239999999999998</v>
      </c>
      <c r="ED41" s="466">
        <f t="shared" si="4"/>
        <v>0</v>
      </c>
      <c r="EE41" s="466">
        <f>EE13+EE18+EE33+EE40</f>
        <v>0</v>
      </c>
      <c r="EF41" s="466">
        <f t="shared" ref="EF41:EJ41" si="5">EF13+EF18+EF33+EF40</f>
        <v>22.2</v>
      </c>
      <c r="EG41" s="466">
        <f t="shared" si="5"/>
        <v>0</v>
      </c>
      <c r="EH41" s="466">
        <f t="shared" si="5"/>
        <v>29.359000000000002</v>
      </c>
      <c r="EI41" s="466">
        <f t="shared" si="5"/>
        <v>0</v>
      </c>
      <c r="EJ41" s="466">
        <f t="shared" si="5"/>
        <v>0</v>
      </c>
      <c r="EK41" s="466">
        <f>SUM(DY41:EJ41)</f>
        <v>78.830000000000013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257</v>
      </c>
      <c r="C43" s="201"/>
      <c r="D43" s="203"/>
    </row>
    <row r="44" spans="1:141" s="25" customFormat="1" ht="15" x14ac:dyDescent="0.25">
      <c r="A44" s="460"/>
      <c r="B44" s="200" t="s">
        <v>258</v>
      </c>
      <c r="C44" s="493" t="s">
        <v>28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>
        <f>SUM(DY44:EJ44)</f>
        <v>0</v>
      </c>
    </row>
    <row r="45" spans="1:141" s="25" customFormat="1" ht="15" x14ac:dyDescent="0.25">
      <c r="A45" s="461"/>
      <c r="B45" s="205"/>
      <c r="C45" s="493" t="s">
        <v>11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>
        <f>SUM(DY45:EJ45)</f>
        <v>0</v>
      </c>
    </row>
    <row r="46" spans="1:141" ht="47.25" customHeight="1" x14ac:dyDescent="0.25">
      <c r="A46" s="13"/>
      <c r="B46" s="598" t="s">
        <v>264</v>
      </c>
      <c r="C46" s="598"/>
      <c r="D46" s="13"/>
    </row>
    <row r="47" spans="1:141" ht="18.75" customHeight="1" x14ac:dyDescent="0.25">
      <c r="A47" s="13"/>
      <c r="B47" s="500" t="s">
        <v>263</v>
      </c>
      <c r="C47" s="500"/>
      <c r="D47" s="13"/>
    </row>
    <row r="48" spans="1:141" ht="41.25" customHeight="1" x14ac:dyDescent="0.25">
      <c r="B48" s="89" t="s">
        <v>262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5"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DA10:DA11"/>
    <mergeCell ref="DB10:DB11"/>
    <mergeCell ref="DC10:DC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V10:V11"/>
    <mergeCell ref="W10:W11"/>
    <mergeCell ref="X10:X11"/>
    <mergeCell ref="O10:O11"/>
    <mergeCell ref="P10:P11"/>
    <mergeCell ref="Q10:Q11"/>
    <mergeCell ref="R10:R11"/>
    <mergeCell ref="S10:S11"/>
    <mergeCell ref="AD10:AD11"/>
    <mergeCell ref="M10:M11"/>
    <mergeCell ref="N10:N11"/>
    <mergeCell ref="E10:E11"/>
    <mergeCell ref="F10:F11"/>
    <mergeCell ref="G10:G11"/>
    <mergeCell ref="H10:H11"/>
    <mergeCell ref="I10:I11"/>
    <mergeCell ref="T10:T11"/>
    <mergeCell ref="U10:U11"/>
    <mergeCell ref="A31:A32"/>
    <mergeCell ref="B31:B32"/>
    <mergeCell ref="A27:A28"/>
    <mergeCell ref="B27:B28"/>
    <mergeCell ref="J10:J11"/>
    <mergeCell ref="K10:K11"/>
    <mergeCell ref="L10:L11"/>
    <mergeCell ref="A29:A30"/>
    <mergeCell ref="D10:D11"/>
    <mergeCell ref="A34:A35"/>
    <mergeCell ref="B34:B35"/>
    <mergeCell ref="B46:C46"/>
    <mergeCell ref="A16:A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B16:B17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2021-01-18T08:41:46Z</dcterms:modified>
</cp:coreProperties>
</file>